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68406694-66A9-49B3-A05C-92789C52EF7E}" xr6:coauthVersionLast="47" xr6:coauthVersionMax="47" xr10:uidLastSave="{00000000-0000-0000-0000-000000000000}"/>
  <bookViews>
    <workbookView xWindow="-108" yWindow="-108" windowWidth="23256" windowHeight="12456" firstSheet="8" activeTab="13" xr2:uid="{00000000-000D-0000-FFFF-FFFF00000000}"/>
  </bookViews>
  <sheets>
    <sheet name="2010年(200筆200冊)" sheetId="3" r:id="rId1"/>
    <sheet name="2011年(707筆707冊)" sheetId="2" r:id="rId2"/>
    <sheet name="2014年(156筆156冊)+增購9筆" sheetId="8" r:id="rId3"/>
    <sheet name="2015年(163冊)+增購43冊" sheetId="4" r:id="rId4"/>
    <sheet name="2016年(260冊)+增購48冊" sheetId="5" r:id="rId5"/>
    <sheet name="2017年(150冊)" sheetId="6" r:id="rId6"/>
    <sheet name="2017年(150冊)+增購52冊" sheetId="11" r:id="rId7"/>
    <sheet name="2018年(184冊)+32冊" sheetId="7" r:id="rId8"/>
    <sheet name="2019年(163筆)" sheetId="12" r:id="rId9"/>
    <sheet name="2020年(322筆)" sheetId="13" r:id="rId10"/>
    <sheet name="2021年(112+7冊)" sheetId="14" r:id="rId11"/>
    <sheet name="2022年(111冊)" sheetId="15" r:id="rId12"/>
    <sheet name="2023年(236冊)" sheetId="16" r:id="rId13"/>
    <sheet name="2024年(145冊)" sheetId="1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7" i="16" l="1"/>
  <c r="O105" i="16" l="1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" i="16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3" i="14"/>
  <c r="O92" i="14"/>
  <c r="O91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G165" i="12" l="1"/>
  <c r="L32" i="6" l="1"/>
  <c r="L57" i="6"/>
  <c r="L81" i="6"/>
  <c r="L20" i="6"/>
  <c r="L69" i="6"/>
  <c r="L31" i="6"/>
  <c r="L56" i="6"/>
  <c r="L55" i="6"/>
  <c r="L136" i="6"/>
  <c r="L92" i="6"/>
  <c r="L19" i="6"/>
  <c r="L68" i="6"/>
  <c r="L135" i="6"/>
  <c r="L16" i="6"/>
  <c r="L134" i="6"/>
  <c r="L67" i="6"/>
  <c r="L74" i="6"/>
  <c r="L15" i="6"/>
  <c r="L66" i="6"/>
  <c r="L54" i="6"/>
  <c r="L73" i="6"/>
  <c r="L53" i="6"/>
  <c r="L133" i="6"/>
  <c r="L132" i="6"/>
  <c r="L91" i="6"/>
  <c r="L98" i="6"/>
  <c r="L14" i="6"/>
  <c r="L52" i="6"/>
  <c r="L83" i="6"/>
  <c r="L51" i="6"/>
  <c r="L131" i="6"/>
  <c r="L50" i="6"/>
  <c r="L65" i="6"/>
  <c r="L143" i="6"/>
  <c r="L130" i="6"/>
  <c r="L80" i="6"/>
  <c r="L13" i="6"/>
  <c r="L140" i="6"/>
  <c r="L129" i="6"/>
  <c r="L128" i="6"/>
  <c r="L49" i="6"/>
  <c r="L127" i="6"/>
  <c r="L48" i="6"/>
  <c r="L47" i="6"/>
  <c r="L46" i="6"/>
  <c r="L126" i="6"/>
  <c r="L79" i="6"/>
  <c r="L125" i="6"/>
  <c r="L124" i="6"/>
  <c r="L30" i="6"/>
  <c r="L12" i="6"/>
  <c r="L123" i="6"/>
  <c r="L78" i="6"/>
  <c r="L22" i="6"/>
  <c r="L11" i="6"/>
  <c r="L139" i="6"/>
  <c r="L138" i="6"/>
  <c r="L122" i="6"/>
  <c r="L121" i="6"/>
  <c r="L145" i="6"/>
  <c r="L120" i="6"/>
  <c r="L34" i="6"/>
  <c r="L119" i="6"/>
  <c r="L10" i="6"/>
  <c r="L29" i="6"/>
  <c r="L9" i="6"/>
  <c r="L64" i="6"/>
  <c r="L118" i="6"/>
  <c r="L117" i="6"/>
  <c r="L142" i="6"/>
  <c r="L33" i="6"/>
  <c r="L8" i="6"/>
  <c r="L137" i="6"/>
  <c r="L97" i="6"/>
  <c r="L90" i="6"/>
  <c r="L116" i="6"/>
  <c r="L63" i="6"/>
  <c r="L144" i="6"/>
  <c r="L115" i="6"/>
  <c r="L114" i="6"/>
  <c r="L151" i="6"/>
  <c r="L150" i="6"/>
  <c r="L96" i="6"/>
  <c r="L45" i="6"/>
  <c r="L62" i="6"/>
  <c r="L44" i="6"/>
  <c r="L7" i="6"/>
  <c r="L77" i="6"/>
  <c r="L61" i="6"/>
  <c r="L95" i="6"/>
  <c r="L113" i="6"/>
  <c r="L60" i="6"/>
  <c r="L89" i="6"/>
  <c r="L76" i="6"/>
  <c r="L72" i="6"/>
  <c r="L88" i="6"/>
  <c r="L112" i="6"/>
  <c r="L87" i="6"/>
  <c r="L75" i="6"/>
  <c r="L6" i="6"/>
  <c r="L5" i="6"/>
  <c r="L149" i="6"/>
  <c r="L99" i="6"/>
  <c r="L111" i="6"/>
  <c r="L94" i="6"/>
  <c r="L71" i="6"/>
  <c r="L43" i="6"/>
  <c r="L93" i="6"/>
  <c r="L42" i="6"/>
  <c r="L110" i="6"/>
  <c r="L41" i="6"/>
  <c r="L28" i="6"/>
  <c r="L148" i="6"/>
  <c r="L21" i="6"/>
  <c r="L147" i="6"/>
  <c r="L27" i="6"/>
  <c r="L59" i="6"/>
  <c r="L86" i="6"/>
  <c r="L40" i="6"/>
  <c r="L39" i="6"/>
  <c r="L141" i="6"/>
  <c r="L26" i="6"/>
  <c r="L4" i="6"/>
  <c r="L25" i="6"/>
  <c r="L109" i="6"/>
  <c r="L38" i="6"/>
  <c r="L108" i="6"/>
  <c r="L24" i="6"/>
  <c r="L82" i="6"/>
  <c r="L107" i="6"/>
  <c r="L58" i="6"/>
  <c r="L18" i="6"/>
  <c r="L37" i="6"/>
  <c r="L3" i="6"/>
  <c r="L106" i="6"/>
  <c r="L85" i="6"/>
  <c r="L105" i="6"/>
  <c r="L70" i="6"/>
  <c r="L36" i="6"/>
  <c r="L84" i="6"/>
  <c r="L104" i="6"/>
  <c r="L103" i="6"/>
  <c r="L102" i="6"/>
  <c r="L146" i="6"/>
  <c r="L101" i="6"/>
  <c r="L2" i="6"/>
  <c r="L100" i="6"/>
  <c r="L23" i="6"/>
  <c r="L17" i="6"/>
  <c r="L35" i="6"/>
  <c r="I165" i="4" l="1"/>
  <c r="L189" i="3" l="1"/>
  <c r="L190" i="3"/>
  <c r="L199" i="3"/>
  <c r="L191" i="3"/>
  <c r="L195" i="3"/>
  <c r="L192" i="3"/>
  <c r="L183" i="3"/>
  <c r="L176" i="3"/>
  <c r="L197" i="3"/>
  <c r="L198" i="3"/>
  <c r="L175" i="3"/>
  <c r="L186" i="3"/>
  <c r="L180" i="3"/>
  <c r="L188" i="3"/>
  <c r="L181" i="3"/>
  <c r="L182" i="3"/>
  <c r="L200" i="3"/>
  <c r="L187" i="3"/>
  <c r="L201" i="3"/>
  <c r="L194" i="3"/>
  <c r="L145" i="3"/>
  <c r="L169" i="3"/>
  <c r="L152" i="3"/>
  <c r="L168" i="3"/>
  <c r="L162" i="3"/>
  <c r="L161" i="3"/>
  <c r="L171" i="3"/>
  <c r="L141" i="3"/>
  <c r="L159" i="3"/>
  <c r="L170" i="3"/>
  <c r="L153" i="3"/>
  <c r="L167" i="3"/>
  <c r="L172" i="3"/>
  <c r="L144" i="3"/>
  <c r="L155" i="3"/>
  <c r="L148" i="3"/>
  <c r="L154" i="3"/>
  <c r="L163" i="3"/>
  <c r="L164" i="3"/>
  <c r="L147" i="3"/>
  <c r="L142" i="3"/>
  <c r="L160" i="3"/>
  <c r="L146" i="3"/>
  <c r="L150" i="3"/>
  <c r="L173" i="3"/>
  <c r="L165" i="3"/>
  <c r="L157" i="3"/>
  <c r="L158" i="3"/>
  <c r="L156" i="3"/>
  <c r="L166" i="3"/>
  <c r="L143" i="3"/>
  <c r="L149" i="3"/>
  <c r="L151" i="3"/>
  <c r="L196" i="3"/>
  <c r="L185" i="3"/>
  <c r="L174" i="3"/>
  <c r="L184" i="3"/>
  <c r="L177" i="3"/>
  <c r="L178" i="3"/>
  <c r="L179" i="3"/>
  <c r="L193" i="3"/>
  <c r="L39" i="3"/>
  <c r="L8" i="3"/>
  <c r="L74" i="3"/>
  <c r="L76" i="3"/>
  <c r="L32" i="3"/>
  <c r="L4" i="3"/>
  <c r="L111" i="3"/>
  <c r="L85" i="3"/>
  <c r="L118" i="3"/>
  <c r="L25" i="3"/>
  <c r="L123" i="3"/>
  <c r="L98" i="3"/>
  <c r="L77" i="3"/>
  <c r="L136" i="3"/>
  <c r="L122" i="3"/>
  <c r="L7" i="3"/>
  <c r="L58" i="3"/>
  <c r="L63" i="3"/>
  <c r="L86" i="3"/>
  <c r="L26" i="3"/>
  <c r="L23" i="3"/>
  <c r="L69" i="3"/>
  <c r="L132" i="3"/>
  <c r="L134" i="3"/>
  <c r="L105" i="3"/>
  <c r="L73" i="3"/>
  <c r="L3" i="3"/>
  <c r="L99" i="3"/>
  <c r="L35" i="3"/>
  <c r="L137" i="3"/>
  <c r="L70" i="3"/>
  <c r="L21" i="3"/>
  <c r="L120" i="3"/>
  <c r="L125" i="3"/>
  <c r="L6" i="3"/>
  <c r="L43" i="3"/>
  <c r="L71" i="3"/>
  <c r="L13" i="3"/>
  <c r="L114" i="3"/>
  <c r="L36" i="3"/>
  <c r="L9" i="3"/>
  <c r="L27" i="3"/>
  <c r="L12" i="3"/>
  <c r="L59" i="3"/>
  <c r="L40" i="3"/>
  <c r="L28" i="3"/>
  <c r="L90" i="3"/>
  <c r="L5" i="3"/>
  <c r="L42" i="3"/>
  <c r="L66" i="3"/>
  <c r="L47" i="3"/>
  <c r="L102" i="3"/>
  <c r="L96" i="3"/>
  <c r="L92" i="3"/>
  <c r="L53" i="3"/>
  <c r="L52" i="3"/>
  <c r="L17" i="3"/>
  <c r="L130" i="3"/>
  <c r="L109" i="3"/>
  <c r="L46" i="3"/>
  <c r="L45" i="3"/>
  <c r="L14" i="3"/>
  <c r="L65" i="3"/>
  <c r="L19" i="3"/>
  <c r="L20" i="3"/>
  <c r="L49" i="3"/>
  <c r="L133" i="3"/>
  <c r="L119" i="3"/>
  <c r="L140" i="3"/>
  <c r="L88" i="3"/>
  <c r="L41" i="3"/>
  <c r="L11" i="3"/>
  <c r="L108" i="3"/>
  <c r="L18" i="3"/>
  <c r="L81" i="3"/>
  <c r="L131" i="3"/>
  <c r="L30" i="3"/>
  <c r="L22" i="3"/>
  <c r="L78" i="3"/>
  <c r="L48" i="3"/>
  <c r="L139" i="3"/>
  <c r="L79" i="3"/>
  <c r="L94" i="3"/>
  <c r="L31" i="3"/>
  <c r="L72" i="3"/>
  <c r="L2" i="3"/>
  <c r="L55" i="3"/>
  <c r="L84" i="3"/>
  <c r="L68" i="3"/>
  <c r="L60" i="3"/>
  <c r="L64" i="3"/>
  <c r="L103" i="3"/>
  <c r="L33" i="3"/>
  <c r="L117" i="3"/>
  <c r="L29" i="3"/>
  <c r="L101" i="3"/>
  <c r="L91" i="3"/>
  <c r="L87" i="3"/>
  <c r="L75" i="3"/>
  <c r="L112" i="3"/>
  <c r="L89" i="3"/>
  <c r="L104" i="3"/>
  <c r="L83" i="3"/>
  <c r="L67" i="3"/>
  <c r="L124" i="3"/>
  <c r="L107" i="3"/>
  <c r="L121" i="3"/>
  <c r="L61" i="3"/>
  <c r="L62" i="3"/>
  <c r="L56" i="3"/>
  <c r="L97" i="3"/>
  <c r="L44" i="3"/>
  <c r="L128" i="3"/>
  <c r="L127" i="3"/>
  <c r="L129" i="3"/>
  <c r="L50" i="3"/>
  <c r="L100" i="3"/>
  <c r="L110" i="3"/>
  <c r="L113" i="3"/>
  <c r="L138" i="3"/>
  <c r="L135" i="3"/>
  <c r="L116" i="3"/>
  <c r="L24" i="3"/>
  <c r="L95" i="3"/>
  <c r="L106" i="3"/>
  <c r="L115" i="3"/>
  <c r="L80" i="3"/>
  <c r="L37" i="3"/>
  <c r="L57" i="3"/>
  <c r="L10" i="3"/>
  <c r="L54" i="3"/>
  <c r="L93" i="3"/>
  <c r="L15" i="3"/>
  <c r="L34" i="3"/>
  <c r="L126" i="3"/>
  <c r="L38" i="3"/>
  <c r="L51" i="3"/>
  <c r="L16" i="3"/>
  <c r="L82" i="3"/>
  <c r="N261" i="2"/>
  <c r="N495" i="2"/>
  <c r="N554" i="2"/>
  <c r="N645" i="2"/>
  <c r="N174" i="2"/>
  <c r="N457" i="2"/>
  <c r="N335" i="2"/>
  <c r="N426" i="2"/>
  <c r="N269" i="2"/>
  <c r="N336" i="2"/>
  <c r="N167" i="2"/>
  <c r="N618" i="2"/>
  <c r="N578" i="2"/>
  <c r="N160" i="2"/>
  <c r="N620" i="2"/>
  <c r="N461" i="2"/>
  <c r="N228" i="2"/>
  <c r="N621" i="2"/>
  <c r="N600" i="2"/>
  <c r="N175" i="2"/>
  <c r="N173" i="2"/>
  <c r="N213" i="2"/>
  <c r="N672" i="2"/>
  <c r="N548" i="2"/>
  <c r="N546" i="2"/>
  <c r="N171" i="2"/>
  <c r="N334" i="2"/>
  <c r="N428" i="2"/>
  <c r="N508" i="2"/>
  <c r="N158" i="2"/>
  <c r="N212" i="2"/>
  <c r="N507" i="2"/>
  <c r="N579" i="2"/>
  <c r="N622" i="2"/>
  <c r="N590" i="2"/>
  <c r="N589" i="2"/>
  <c r="N591" i="2"/>
  <c r="N573" i="2"/>
  <c r="N317" i="2"/>
  <c r="N582" i="2"/>
  <c r="N374" i="2"/>
  <c r="N708" i="2"/>
  <c r="N332" i="2"/>
  <c r="N592" i="2"/>
  <c r="N555" i="2"/>
  <c r="N170" i="2"/>
  <c r="N483" i="2"/>
  <c r="N318" i="2"/>
  <c r="N408" i="2"/>
  <c r="N484" i="2"/>
  <c r="N547" i="2"/>
  <c r="N553" i="2"/>
  <c r="N458" i="2"/>
  <c r="N172" i="2"/>
  <c r="N169" i="2"/>
  <c r="N168" i="2"/>
  <c r="N681" i="2"/>
  <c r="N176" i="2"/>
  <c r="N671" i="2"/>
  <c r="N577" i="2"/>
  <c r="N595" i="2"/>
  <c r="N597" i="2"/>
  <c r="N159" i="2"/>
  <c r="N598" i="2"/>
  <c r="N20" i="2"/>
  <c r="N260" i="2"/>
  <c r="N594" i="2"/>
  <c r="N593" i="2"/>
  <c r="N619" i="2"/>
  <c r="N673" i="2"/>
  <c r="N596" i="2"/>
  <c r="N576" i="2"/>
  <c r="N584" i="2"/>
  <c r="N581" i="2"/>
  <c r="N161" i="2"/>
  <c r="N106" i="2"/>
  <c r="N617" i="2"/>
  <c r="N17" i="2"/>
  <c r="N79" i="2"/>
  <c r="N229" i="2"/>
  <c r="N603" i="2"/>
  <c r="N450" i="2"/>
  <c r="N453" i="2"/>
  <c r="N480" i="2"/>
  <c r="N43" i="2"/>
  <c r="N85" i="2"/>
  <c r="N402" i="2"/>
  <c r="N329" i="2"/>
  <c r="N313" i="2"/>
  <c r="N398" i="2"/>
  <c r="N704" i="2"/>
  <c r="N211" i="2"/>
  <c r="N3" i="2"/>
  <c r="N163" i="2"/>
  <c r="N414" i="2"/>
  <c r="N406" i="2"/>
  <c r="N246" i="2"/>
  <c r="N251" i="2"/>
  <c r="N613" i="2"/>
  <c r="N610" i="2"/>
  <c r="N279" i="2"/>
  <c r="N135" i="2"/>
  <c r="N565" i="2"/>
  <c r="N599" i="2"/>
  <c r="N528" i="2"/>
  <c r="N280" i="2"/>
  <c r="N271" i="2"/>
  <c r="N217" i="2"/>
  <c r="N255" i="2"/>
  <c r="N61" i="2"/>
  <c r="N482" i="2"/>
  <c r="N476" i="2"/>
  <c r="N636" i="2"/>
  <c r="N36" i="2"/>
  <c r="N47" i="2"/>
  <c r="N468" i="2"/>
  <c r="N440" i="2"/>
  <c r="N97" i="2"/>
  <c r="N403" i="2"/>
  <c r="N700" i="2"/>
  <c r="N698" i="2"/>
  <c r="N284" i="2"/>
  <c r="N693" i="2"/>
  <c r="N305" i="2"/>
  <c r="N697" i="2"/>
  <c r="N696" i="2"/>
  <c r="N481" i="2"/>
  <c r="N63" i="2"/>
  <c r="N344" i="2"/>
  <c r="N183" i="2"/>
  <c r="N515" i="2"/>
  <c r="N492" i="2"/>
  <c r="N362" i="2"/>
  <c r="N575" i="2"/>
  <c r="N422" i="2"/>
  <c r="N9" i="2"/>
  <c r="N363" i="2"/>
  <c r="N665" i="2"/>
  <c r="N87" i="2"/>
  <c r="N113" i="2"/>
  <c r="N397" i="2"/>
  <c r="N290" i="2"/>
  <c r="N511" i="2"/>
  <c r="N14" i="2"/>
  <c r="N299" i="2"/>
  <c r="N267" i="2"/>
  <c r="N512" i="2"/>
  <c r="N669" i="2"/>
  <c r="N521" i="2"/>
  <c r="N648" i="2"/>
  <c r="N292" i="2"/>
  <c r="N510" i="2"/>
  <c r="N58" i="2"/>
  <c r="N385" i="2"/>
  <c r="N639" i="2"/>
  <c r="N628" i="2"/>
  <c r="N139" i="2"/>
  <c r="N191" i="2"/>
  <c r="N71" i="2"/>
  <c r="N391" i="2"/>
  <c r="N13" i="2"/>
  <c r="N238" i="2"/>
  <c r="N115" i="2"/>
  <c r="N446" i="2"/>
  <c r="N632" i="2"/>
  <c r="N455" i="2"/>
  <c r="N707" i="2"/>
  <c r="N12" i="2"/>
  <c r="N570" i="2"/>
  <c r="N29" i="2"/>
  <c r="N21" i="2"/>
  <c r="N407" i="2"/>
  <c r="N208" i="2"/>
  <c r="N111" i="2"/>
  <c r="N551" i="2"/>
  <c r="N676" i="2"/>
  <c r="N181" i="2"/>
  <c r="N77" i="2"/>
  <c r="N478" i="2"/>
  <c r="N289" i="2"/>
  <c r="N527" i="2"/>
  <c r="N70" i="2"/>
  <c r="N66" i="2"/>
  <c r="N148" i="2"/>
  <c r="N73" i="2"/>
  <c r="N373" i="2"/>
  <c r="N372" i="2"/>
  <c r="N355" i="2"/>
  <c r="N350" i="2"/>
  <c r="N345" i="2"/>
  <c r="N219" i="2"/>
  <c r="N270" i="2"/>
  <c r="N533" i="2"/>
  <c r="N231" i="2"/>
  <c r="N316" i="2"/>
  <c r="N94" i="2"/>
  <c r="N101" i="2"/>
  <c r="N102" i="2"/>
  <c r="N420" i="2"/>
  <c r="N34" i="2"/>
  <c r="N342" i="2"/>
  <c r="N434" i="2"/>
  <c r="N273" i="2"/>
  <c r="N198" i="2"/>
  <c r="N143" i="2"/>
  <c r="N150" i="2"/>
  <c r="N157" i="2"/>
  <c r="N26" i="2"/>
  <c r="N258" i="2"/>
  <c r="N259" i="2"/>
  <c r="N376" i="2"/>
  <c r="N325" i="2"/>
  <c r="N682" i="2"/>
  <c r="N427" i="2"/>
  <c r="N103" i="2"/>
  <c r="N692" i="2"/>
  <c r="N86" i="2"/>
  <c r="N321" i="2"/>
  <c r="N460" i="2"/>
  <c r="N56" i="2"/>
  <c r="N179" i="2"/>
  <c r="N226" i="2"/>
  <c r="N629" i="2"/>
  <c r="N16" i="2"/>
  <c r="N80" i="2"/>
  <c r="N678" i="2"/>
  <c r="N675" i="2"/>
  <c r="N677" i="2"/>
  <c r="N680" i="2"/>
  <c r="N674" i="2"/>
  <c r="N371" i="2"/>
  <c r="N283" i="2"/>
  <c r="N664" i="2"/>
  <c r="N647" i="2"/>
  <c r="N544" i="2"/>
  <c r="N660" i="2"/>
  <c r="N663" i="2"/>
  <c r="N297" i="2"/>
  <c r="N127" i="2"/>
  <c r="N667" i="2"/>
  <c r="N199" i="2"/>
  <c r="N18" i="2"/>
  <c r="N702" i="2"/>
  <c r="N239" i="2"/>
  <c r="N454" i="2"/>
  <c r="N151" i="2"/>
  <c r="N448" i="2"/>
  <c r="N104" i="2"/>
  <c r="N409" i="2"/>
  <c r="N552" i="2"/>
  <c r="N156" i="2"/>
  <c r="N145" i="2"/>
  <c r="N301" i="2"/>
  <c r="N278" i="2"/>
  <c r="N686" i="2"/>
  <c r="N266" i="2"/>
  <c r="N519" i="2"/>
  <c r="N499" i="2"/>
  <c r="N244" i="2"/>
  <c r="N638" i="2"/>
  <c r="N189" i="2"/>
  <c r="N587" i="2"/>
  <c r="N28" i="2"/>
  <c r="N477" i="2"/>
  <c r="N19" i="2"/>
  <c r="N215" i="2"/>
  <c r="N83" i="2"/>
  <c r="N146" i="2"/>
  <c r="N679" i="2"/>
  <c r="N205" i="2"/>
  <c r="N76" i="2"/>
  <c r="N240" i="2"/>
  <c r="N214" i="2"/>
  <c r="N95" i="2"/>
  <c r="N311" i="2"/>
  <c r="N59" i="2"/>
  <c r="N459" i="2"/>
  <c r="N6" i="2"/>
  <c r="N144" i="2"/>
  <c r="N623" i="2"/>
  <c r="N54" i="2"/>
  <c r="N359" i="2"/>
  <c r="N631" i="2"/>
  <c r="N688" i="2"/>
  <c r="N187" i="2"/>
  <c r="N474" i="2"/>
  <c r="N341" i="2"/>
  <c r="N257" i="2"/>
  <c r="N60" i="2"/>
  <c r="N298" i="2"/>
  <c r="N165" i="2"/>
  <c r="N230" i="2"/>
  <c r="N224" i="2"/>
  <c r="N464" i="2"/>
  <c r="N536" i="2"/>
  <c r="N288" i="2"/>
  <c r="N220" i="2"/>
  <c r="N701" i="2"/>
  <c r="N152" i="2"/>
  <c r="N609" i="2"/>
  <c r="N365" i="2"/>
  <c r="N608" i="2"/>
  <c r="N683" i="2"/>
  <c r="N624" i="2"/>
  <c r="N441" i="2"/>
  <c r="N195" i="2"/>
  <c r="N602" i="2"/>
  <c r="N497" i="2"/>
  <c r="N32" i="2"/>
  <c r="N328" i="2"/>
  <c r="N314" i="2"/>
  <c r="N315" i="2"/>
  <c r="N196" i="2"/>
  <c r="N204" i="2"/>
  <c r="N545" i="2"/>
  <c r="N75" i="2"/>
  <c r="N386" i="2"/>
  <c r="N562" i="2"/>
  <c r="N249" i="2"/>
  <c r="N46" i="2"/>
  <c r="N184" i="2"/>
  <c r="N282" i="2"/>
  <c r="N463" i="2"/>
  <c r="N514" i="2"/>
  <c r="N322" i="2"/>
  <c r="N333" i="2"/>
  <c r="N586" i="2"/>
  <c r="N141" i="2"/>
  <c r="N128" i="2"/>
  <c r="N84" i="2"/>
  <c r="N68" i="2"/>
  <c r="N635" i="2"/>
  <c r="N339" i="2"/>
  <c r="N467" i="2"/>
  <c r="N30" i="2"/>
  <c r="N571" i="2"/>
  <c r="N490" i="2"/>
  <c r="N166" i="2"/>
  <c r="N411" i="2"/>
  <c r="N387" i="2"/>
  <c r="N452" i="2"/>
  <c r="N564" i="2"/>
  <c r="N569" i="2"/>
  <c r="N566" i="2"/>
  <c r="N294" i="2"/>
  <c r="N164" i="2"/>
  <c r="N136" i="2"/>
  <c r="N375" i="2"/>
  <c r="N7" i="2"/>
  <c r="N206" i="2"/>
  <c r="N550" i="2"/>
  <c r="N185" i="2"/>
  <c r="N684" i="2"/>
  <c r="N203" i="2"/>
  <c r="N630" i="2"/>
  <c r="N633" i="2"/>
  <c r="N274" i="2"/>
  <c r="N493" i="2"/>
  <c r="N543" i="2"/>
  <c r="N202" i="2"/>
  <c r="N254" i="2"/>
  <c r="N626" i="2"/>
  <c r="N272" i="2"/>
  <c r="N119" i="2"/>
  <c r="N425" i="2"/>
  <c r="N209" i="2"/>
  <c r="N368" i="2"/>
  <c r="N367" i="2"/>
  <c r="N666" i="2"/>
  <c r="N437" i="2"/>
  <c r="N616" i="2"/>
  <c r="N396" i="2"/>
  <c r="N466" i="2"/>
  <c r="N89" i="2"/>
  <c r="N153" i="2"/>
  <c r="N221" i="2"/>
  <c r="N256" i="2"/>
  <c r="N531" i="2"/>
  <c r="N327" i="2"/>
  <c r="N644" i="2"/>
  <c r="N118" i="2"/>
  <c r="N438" i="2"/>
  <c r="N307" i="2"/>
  <c r="N410" i="2"/>
  <c r="N518" i="2"/>
  <c r="N154" i="2"/>
  <c r="N520" i="2"/>
  <c r="N606" i="2"/>
  <c r="N522" i="2"/>
  <c r="N37" i="2"/>
  <c r="N486" i="2"/>
  <c r="N364" i="2"/>
  <c r="N216" i="2"/>
  <c r="N302" i="2"/>
  <c r="N233" i="2"/>
  <c r="N291" i="2"/>
  <c r="N506" i="2"/>
  <c r="N568" i="2"/>
  <c r="N49" i="2"/>
  <c r="N695" i="2"/>
  <c r="N699" i="2"/>
  <c r="N513" i="2"/>
  <c r="N637" i="2"/>
  <c r="N129" i="2"/>
  <c r="N69" i="2"/>
  <c r="N430" i="2"/>
  <c r="N275" i="2"/>
  <c r="N654" i="2"/>
  <c r="N502" i="2"/>
  <c r="N501" i="2"/>
  <c r="N194" i="2"/>
  <c r="N404" i="2"/>
  <c r="N541" i="2"/>
  <c r="N353" i="2"/>
  <c r="N193" i="2"/>
  <c r="N470" i="2"/>
  <c r="N491" i="2"/>
  <c r="N182" i="2"/>
  <c r="N356" i="2"/>
  <c r="N262" i="2"/>
  <c r="N110" i="2"/>
  <c r="N330" i="2"/>
  <c r="N140" i="2"/>
  <c r="N487" i="2"/>
  <c r="N210" i="2"/>
  <c r="N25" i="2"/>
  <c r="N137" i="2"/>
  <c r="N526" i="2"/>
  <c r="N27" i="2"/>
  <c r="N380" i="2"/>
  <c r="N53" i="2"/>
  <c r="N601" i="2"/>
  <c r="N88" i="2"/>
  <c r="N694" i="2"/>
  <c r="N338" i="2"/>
  <c r="N91" i="2"/>
  <c r="N392" i="2"/>
  <c r="N588" i="2"/>
  <c r="N142" i="2"/>
  <c r="N276" i="2"/>
  <c r="N349" i="2"/>
  <c r="N690" i="2"/>
  <c r="N180" i="2"/>
  <c r="N419" i="2"/>
  <c r="N641" i="2"/>
  <c r="N394" i="2"/>
  <c r="N23" i="2"/>
  <c r="N253" i="2"/>
  <c r="N556" i="2"/>
  <c r="N361" i="2"/>
  <c r="N366" i="2"/>
  <c r="N400" i="2"/>
  <c r="N134" i="2"/>
  <c r="N377" i="2"/>
  <c r="N360" i="2"/>
  <c r="N393" i="2"/>
  <c r="N223" i="2"/>
  <c r="N116" i="2"/>
  <c r="N24" i="2"/>
  <c r="N614" i="2"/>
  <c r="N308" i="2"/>
  <c r="N504" i="2"/>
  <c r="N125" i="2"/>
  <c r="N310" i="2"/>
  <c r="N120" i="2"/>
  <c r="N485" i="2"/>
  <c r="N662" i="2"/>
  <c r="N383" i="2"/>
  <c r="N357" i="2"/>
  <c r="N285" i="2"/>
  <c r="N390" i="2"/>
  <c r="N124" i="2"/>
  <c r="N503" i="2"/>
  <c r="N494" i="2"/>
  <c r="N319" i="2"/>
  <c r="N250" i="2"/>
  <c r="N312" i="2"/>
  <c r="N456" i="2"/>
  <c r="N378" i="2"/>
  <c r="N496" i="2"/>
  <c r="N343" i="2"/>
  <c r="N449" i="2"/>
  <c r="N107" i="2"/>
  <c r="N451" i="2"/>
  <c r="N447" i="2"/>
  <c r="N242" i="2"/>
  <c r="N186" i="2"/>
  <c r="N207" i="2"/>
  <c r="N232" i="2"/>
  <c r="N347" i="2"/>
  <c r="N532" i="2"/>
  <c r="N225" i="2"/>
  <c r="N117" i="2"/>
  <c r="N177" i="2"/>
  <c r="N650" i="2"/>
  <c r="N304" i="2"/>
  <c r="N670" i="2"/>
  <c r="N615" i="2"/>
  <c r="N475" i="2"/>
  <c r="N540" i="2"/>
  <c r="N340" i="2"/>
  <c r="N442" i="2"/>
  <c r="N439" i="2"/>
  <c r="N563" i="2"/>
  <c r="N48" i="2"/>
  <c r="N45" i="2"/>
  <c r="N432" i="2"/>
  <c r="N201" i="2"/>
  <c r="N529" i="2"/>
  <c r="N661" i="2"/>
  <c r="N39" i="2"/>
  <c r="N55" i="2"/>
  <c r="N78" i="2"/>
  <c r="N489" i="2"/>
  <c r="N655" i="2"/>
  <c r="N659" i="2"/>
  <c r="N652" i="2"/>
  <c r="N691" i="2"/>
  <c r="N155" i="2"/>
  <c r="N65" i="2"/>
  <c r="N237" i="2"/>
  <c r="N646" i="2"/>
  <c r="N149" i="2"/>
  <c r="N132" i="2"/>
  <c r="N657" i="2"/>
  <c r="N433" i="2"/>
  <c r="N35" i="2"/>
  <c r="N382" i="2"/>
  <c r="N561" i="2"/>
  <c r="N303" i="2"/>
  <c r="N625" i="2"/>
  <c r="N352" i="2"/>
  <c r="N415" i="2"/>
  <c r="N585" i="2"/>
  <c r="N388" i="2"/>
  <c r="N389" i="2"/>
  <c r="N642" i="2"/>
  <c r="N379" i="2"/>
  <c r="N346" i="2"/>
  <c r="N44" i="2"/>
  <c r="N479" i="2"/>
  <c r="N542" i="2"/>
  <c r="N109" i="2"/>
  <c r="N222" i="2"/>
  <c r="N326" i="2"/>
  <c r="N323" i="2"/>
  <c r="N227" i="2"/>
  <c r="N558" i="2"/>
  <c r="N147" i="2"/>
  <c r="N369" i="2"/>
  <c r="N264" i="2"/>
  <c r="N413" i="2"/>
  <c r="N560" i="2"/>
  <c r="N424" i="2"/>
  <c r="N412" i="2"/>
  <c r="N72" i="2"/>
  <c r="N74" i="2"/>
  <c r="N509" i="2"/>
  <c r="N114" i="2"/>
  <c r="N52" i="2"/>
  <c r="N236" i="2"/>
  <c r="N337" i="2"/>
  <c r="N384" i="2"/>
  <c r="N300" i="2"/>
  <c r="N574" i="2"/>
  <c r="N653" i="2"/>
  <c r="N105" i="2"/>
  <c r="N354" i="2"/>
  <c r="N286" i="2"/>
  <c r="N51" i="2"/>
  <c r="N537" i="2"/>
  <c r="N525" i="2"/>
  <c r="N500" i="2"/>
  <c r="N197" i="2"/>
  <c r="N418" i="2"/>
  <c r="N234" i="2"/>
  <c r="N706" i="2"/>
  <c r="N567" i="2"/>
  <c r="N488" i="2"/>
  <c r="N281" i="2"/>
  <c r="N643" i="2"/>
  <c r="N705" i="2"/>
  <c r="N90" i="2"/>
  <c r="N351" i="2"/>
  <c r="N96" i="2"/>
  <c r="N444" i="2"/>
  <c r="N178" i="2"/>
  <c r="N580" i="2"/>
  <c r="N57" i="2"/>
  <c r="N401" i="2"/>
  <c r="N395" i="2"/>
  <c r="N235" i="2"/>
  <c r="N126" i="2"/>
  <c r="N190" i="2"/>
  <c r="N268" i="2"/>
  <c r="N557" i="2"/>
  <c r="N263" i="2"/>
  <c r="N462" i="2"/>
  <c r="N604" i="2"/>
  <c r="N649" i="2"/>
  <c r="N524" i="2"/>
  <c r="N5" i="2"/>
  <c r="N41" i="2"/>
  <c r="N348" i="2"/>
  <c r="N2" i="2"/>
  <c r="N689" i="2"/>
  <c r="N472" i="2"/>
  <c r="N612" i="2"/>
  <c r="N436" i="2"/>
  <c r="N4" i="2"/>
  <c r="N241" i="2"/>
  <c r="N93" i="2"/>
  <c r="N98" i="2"/>
  <c r="N123" i="2"/>
  <c r="N309" i="2"/>
  <c r="N306" i="2"/>
  <c r="N358" i="2"/>
  <c r="N423" i="2"/>
  <c r="N248" i="2"/>
  <c r="N245" i="2"/>
  <c r="N243" i="2"/>
  <c r="N247" i="2"/>
  <c r="N122" i="2"/>
  <c r="N131" i="2"/>
  <c r="N252" i="2"/>
  <c r="N277" i="2"/>
  <c r="N634" i="2"/>
  <c r="N417" i="2"/>
  <c r="N583" i="2"/>
  <c r="N11" i="2"/>
  <c r="N192" i="2"/>
  <c r="N200" i="2"/>
  <c r="N99" i="2"/>
  <c r="N431" i="2"/>
  <c r="N293" i="2"/>
  <c r="N703" i="2"/>
  <c r="N668" i="2"/>
  <c r="N549" i="2"/>
  <c r="N162" i="2"/>
  <c r="N685" i="2"/>
  <c r="N429" i="2"/>
  <c r="N516" i="2"/>
  <c r="N320" i="2"/>
  <c r="N421" i="2"/>
  <c r="N112" i="2"/>
  <c r="N658" i="2"/>
  <c r="N399" i="2"/>
  <c r="N82" i="2"/>
  <c r="N539" i="2"/>
  <c r="N31" i="2"/>
  <c r="N572" i="2"/>
  <c r="N295" i="2"/>
  <c r="N62" i="2"/>
  <c r="N138" i="2"/>
  <c r="N133" i="2"/>
  <c r="N530" i="2"/>
  <c r="N370" i="2"/>
  <c r="N50" i="2"/>
  <c r="N535" i="2"/>
  <c r="N435" i="2"/>
  <c r="N92" i="2"/>
  <c r="N445" i="2"/>
  <c r="N687" i="2"/>
  <c r="N64" i="2"/>
  <c r="N67" i="2"/>
  <c r="N8" i="2"/>
  <c r="N538" i="2"/>
  <c r="N611" i="2"/>
  <c r="N265" i="2"/>
  <c r="N534" i="2"/>
  <c r="N42" i="2"/>
  <c r="N40" i="2"/>
  <c r="N81" i="2"/>
  <c r="N108" i="2"/>
  <c r="N38" i="2"/>
  <c r="N640" i="2"/>
  <c r="N22" i="2"/>
  <c r="N130" i="2"/>
  <c r="N405" i="2"/>
  <c r="N15" i="2"/>
  <c r="N188" i="2"/>
  <c r="N627" i="2"/>
  <c r="N443" i="2"/>
  <c r="N10" i="2"/>
  <c r="N416" i="2"/>
  <c r="N465" i="2"/>
  <c r="N287" i="2"/>
  <c r="N517" i="2"/>
  <c r="N607" i="2"/>
  <c r="N605" i="2"/>
  <c r="N656" i="2"/>
  <c r="N651" i="2"/>
  <c r="N121" i="2"/>
  <c r="N33" i="2"/>
  <c r="N100" i="2"/>
  <c r="N296" i="2"/>
  <c r="N324" i="2"/>
  <c r="N218" i="2"/>
  <c r="N469" i="2"/>
  <c r="N505" i="2"/>
  <c r="N471" i="2"/>
  <c r="N381" i="2"/>
  <c r="N523" i="2"/>
  <c r="N331" i="2"/>
  <c r="N559" i="2"/>
  <c r="N498" i="2"/>
  <c r="N473" i="2"/>
</calcChain>
</file>

<file path=xl/sharedStrings.xml><?xml version="1.0" encoding="utf-8"?>
<sst xmlns="http://schemas.openxmlformats.org/spreadsheetml/2006/main" count="30538" uniqueCount="16013">
  <si>
    <t>序號</t>
  </si>
  <si>
    <t>主題</t>
  </si>
  <si>
    <t>次主題</t>
  </si>
  <si>
    <t>杜威十進分類號</t>
  </si>
  <si>
    <t>國會分類號</t>
  </si>
  <si>
    <t>電子書13碼ISBN</t>
  </si>
  <si>
    <t>紙本ISBN</t>
  </si>
  <si>
    <t>題名</t>
  </si>
  <si>
    <t>出版年</t>
  </si>
  <si>
    <t>版次</t>
  </si>
  <si>
    <t>作者</t>
  </si>
  <si>
    <t>出版者</t>
  </si>
  <si>
    <t>冊數</t>
  </si>
  <si>
    <t>連結</t>
  </si>
  <si>
    <t>Arts &amp; Humanities &amp; Social Science</t>
  </si>
  <si>
    <t>Politics &amp; International Relations</t>
  </si>
  <si>
    <t>355.033</t>
  </si>
  <si>
    <t>JZ5588</t>
  </si>
  <si>
    <t>9780203866870</t>
  </si>
  <si>
    <t>9780415496575</t>
  </si>
  <si>
    <t>A Global Security Triangle: European, African and Asian interaction</t>
  </si>
  <si>
    <t xml:space="preserve">Bello, Valeria </t>
  </si>
  <si>
    <t>Routledge</t>
  </si>
  <si>
    <t>http://www.tandfebooks.com/isbn/9780203866870</t>
  </si>
  <si>
    <t>Educational Psychology</t>
  </si>
  <si>
    <t>305.231</t>
  </si>
  <si>
    <t>LB1117</t>
  </si>
  <si>
    <t>9780203829486</t>
  </si>
  <si>
    <t>9780415569224</t>
  </si>
  <si>
    <t>A Teaching Assistant's Guide to Child Development and Psychology in the Classroom: Second edition</t>
  </si>
  <si>
    <t>Bentham, Susan</t>
  </si>
  <si>
    <t>http://www.tandfebooks.com/isbn/9780203829486</t>
  </si>
  <si>
    <t>Teaching &amp; Learning</t>
  </si>
  <si>
    <t>370.72</t>
  </si>
  <si>
    <t>LB1028.24</t>
  </si>
  <si>
    <t>9780203860113</t>
  </si>
  <si>
    <t>9780415469012</t>
  </si>
  <si>
    <t>Action Research and Reflective Practice: Creative and Visual Methods to Facilitate Reflection and Learning</t>
  </si>
  <si>
    <t>McIntosh, Paul</t>
  </si>
  <si>
    <t>http://www.tandfebooks.com/isbn/9780203860113</t>
  </si>
  <si>
    <t>Media &amp; Communications</t>
  </si>
  <si>
    <t>659.1023</t>
  </si>
  <si>
    <t>HF5828.4</t>
  </si>
  <si>
    <t>9780203865958</t>
  </si>
  <si>
    <t>9780415544689</t>
  </si>
  <si>
    <t>Advertising: Its Business, Culture and Careers</t>
  </si>
  <si>
    <t>Tibbs, Andy</t>
  </si>
  <si>
    <t>http://www.tandfebooks.com/isbn/9780203865958</t>
  </si>
  <si>
    <t>Ethics Philosophy</t>
  </si>
  <si>
    <t>340.1</t>
  </si>
  <si>
    <t>K123</t>
  </si>
  <si>
    <t>9780203846889</t>
  </si>
  <si>
    <t>9780415546522</t>
  </si>
  <si>
    <t>Alternative Perspectives on Lawyers and Legal Ethics: Reimagining the Profession</t>
  </si>
  <si>
    <t>Mortensen, Reid</t>
  </si>
  <si>
    <t>http://www.tandfebooks.com/isbn/9780203846889</t>
  </si>
  <si>
    <t>Sustainable Development</t>
  </si>
  <si>
    <t>363.73874</t>
  </si>
  <si>
    <t>QC903</t>
  </si>
  <si>
    <t>9781849774383</t>
  </si>
  <si>
    <t>9781844078097</t>
  </si>
  <si>
    <t>An Introduction to Climate Change Economics and Policy</t>
  </si>
  <si>
    <t>FitzRoy, Felix R; Papyrakis, E</t>
  </si>
  <si>
    <t>http://www.tandfebooks.com/isbn/9781849774383</t>
  </si>
  <si>
    <t>Work Motivation</t>
  </si>
  <si>
    <t>174.4</t>
  </si>
  <si>
    <t>HF5387</t>
  </si>
  <si>
    <t>9780203803820</t>
  </si>
  <si>
    <t>9780415873246</t>
  </si>
  <si>
    <t>Behavioral Business Ethics: Shaping an Emerging Field</t>
  </si>
  <si>
    <t>De Cremer , David</t>
  </si>
  <si>
    <t>http://www.tandfebooks.com/isbn/9780203803820</t>
  </si>
  <si>
    <t>Jung &amp; Analytical Psychology</t>
  </si>
  <si>
    <t>150.1954</t>
  </si>
  <si>
    <t>BF161</t>
  </si>
  <si>
    <t>9780203841099</t>
  </si>
  <si>
    <t>9780415483063</t>
  </si>
  <si>
    <t>Body, Mind and Healing After Jung: A Space of Questions</t>
  </si>
  <si>
    <t xml:space="preserve">Jones, Raya A. </t>
  </si>
  <si>
    <t>http://www.tandfebooks.com/isbn/9780203841099</t>
  </si>
  <si>
    <t>Consumer Behaviour</t>
  </si>
  <si>
    <t>658.804</t>
  </si>
  <si>
    <t>HF5415.127</t>
  </si>
  <si>
    <t>9780203876398</t>
  </si>
  <si>
    <t>9780415489621</t>
  </si>
  <si>
    <t>Boomer Marketing: Selling to a Recession Resistant Market</t>
  </si>
  <si>
    <t>Chaston, Ian</t>
  </si>
  <si>
    <t>http://www.tandfebooks.com/isbn/9780203876398</t>
  </si>
  <si>
    <t>Economic Geography</t>
  </si>
  <si>
    <t>307.76</t>
  </si>
  <si>
    <t>HT151</t>
  </si>
  <si>
    <t>9780203884294</t>
  </si>
  <si>
    <t>9780415965262</t>
  </si>
  <si>
    <t>Branding Cities: Cosmopolitanism, Parochialism, and Social Change</t>
  </si>
  <si>
    <t xml:space="preserve">Kofman, Eleonore </t>
  </si>
  <si>
    <t>http://www.tandfebooks.com/isbn/9780203884294</t>
  </si>
  <si>
    <t>Asian Religion</t>
  </si>
  <si>
    <t>294.30994</t>
  </si>
  <si>
    <t>BQ772</t>
  </si>
  <si>
    <t>9780203840320</t>
  </si>
  <si>
    <t>9780415568180</t>
  </si>
  <si>
    <t>Buddhism in Australia: Traditions in Change</t>
  </si>
  <si>
    <t xml:space="preserve">Rocha, Cristina </t>
  </si>
  <si>
    <t>http://www.tandfebooks.com/isbn/9780203840320</t>
  </si>
  <si>
    <t>Urban Sociology - Urban Studies</t>
  </si>
  <si>
    <t>307.33626</t>
  </si>
  <si>
    <t>HN49.C6</t>
  </si>
  <si>
    <t>9780203849132</t>
  </si>
  <si>
    <t>9780415485883</t>
  </si>
  <si>
    <t>Can Neighbourhoods Save the City?: Community Development and Social Innovation</t>
  </si>
  <si>
    <t xml:space="preserve">Moulaert, Frank </t>
  </si>
  <si>
    <t>http://www.tandfebooks.com/isbn/9780203849132</t>
  </si>
  <si>
    <t>Regression Analysis and Multivariate Statistics</t>
  </si>
  <si>
    <t>519.535</t>
  </si>
  <si>
    <t>HA29</t>
  </si>
  <si>
    <t>9780203843611</t>
  </si>
  <si>
    <t>9781848728363</t>
  </si>
  <si>
    <t>Categorical Data Analysis for the Behavioral and Social Sciences</t>
  </si>
  <si>
    <t>Azen, Razia; Walker, Cindy M.</t>
  </si>
  <si>
    <t>http://www.tandfebooks.com/isbn/9780203843611</t>
  </si>
  <si>
    <t>337</t>
  </si>
  <si>
    <t>HG3882</t>
  </si>
  <si>
    <t>9780203873465</t>
  </si>
  <si>
    <t>9780415778060</t>
  </si>
  <si>
    <t>Challenges of Globalization: Immigration, Social Welfare, Global Governance</t>
  </si>
  <si>
    <t xml:space="preserve">Sobel, Andrew </t>
  </si>
  <si>
    <t>http://www.tandfebooks.com/isbn/9780203873465</t>
  </si>
  <si>
    <t>Japanese Business</t>
  </si>
  <si>
    <t>658.300952</t>
  </si>
  <si>
    <t>HF5549.2.J3</t>
  </si>
  <si>
    <t>9780203865866</t>
  </si>
  <si>
    <t>9780415447584</t>
  </si>
  <si>
    <t>Changes in Japanese Employment Practices: Beyond the Japanese Model</t>
  </si>
  <si>
    <t>Keizer, Arjan</t>
  </si>
  <si>
    <t>http://www.tandfebooks.com/isbn/9780203865866</t>
  </si>
  <si>
    <t>Chinese Culture &amp; Society</t>
  </si>
  <si>
    <t>951.6</t>
  </si>
  <si>
    <t>DS793.S62</t>
  </si>
  <si>
    <t>9780203881705</t>
  </si>
  <si>
    <t>9780415453172</t>
  </si>
  <si>
    <t>China, Xinjiang and Central Asia: History, Transition and Crossborder Interaction into the 21st Century</t>
  </si>
  <si>
    <t xml:space="preserve">Clarke, Michael </t>
  </si>
  <si>
    <t>http://www.tandfebooks.com/isbn/9780203881705</t>
  </si>
  <si>
    <t>American &amp; Canadian Literature</t>
  </si>
  <si>
    <t>810.9358209732</t>
  </si>
  <si>
    <t>PS153.M56</t>
  </si>
  <si>
    <t>9780203830802</t>
  </si>
  <si>
    <t>9780415887212</t>
  </si>
  <si>
    <t>Cities, Borders and Spaces in Intercultural American Literature and Film</t>
  </si>
  <si>
    <t>Manzanas, Ana; Benito Sanchez,</t>
  </si>
  <si>
    <t>http://www.tandfebooks.com/isbn/9780203830802</t>
  </si>
  <si>
    <t>Cultural Studies</t>
  </si>
  <si>
    <t>9780203880470</t>
  </si>
  <si>
    <t>9780415991728</t>
  </si>
  <si>
    <t>Cities, Citizens, and Technologies: Urban Life and Postmodernity</t>
  </si>
  <si>
    <t>Geyh, Paula</t>
  </si>
  <si>
    <t>http://www.tandfebooks.com/isbn/9780203880470</t>
  </si>
  <si>
    <t>Primary/Elementary Education</t>
  </si>
  <si>
    <t>371.33</t>
  </si>
  <si>
    <t>LB1044.88</t>
  </si>
  <si>
    <t>9780203863367</t>
  </si>
  <si>
    <t>9780415458771</t>
  </si>
  <si>
    <t>Classroom DIY: A Practical Step-by-Step Guide to Setting up a Creative Learning Environment</t>
  </si>
  <si>
    <t>Leimanis-Wyatt, Maija</t>
  </si>
  <si>
    <t>http://www.tandfebooks.com/isbn/9780203863367</t>
  </si>
  <si>
    <t>Climate Change</t>
  </si>
  <si>
    <t>363.73874560995</t>
  </si>
  <si>
    <t>QC903.2.O3</t>
  </si>
  <si>
    <t>9781849774895</t>
  </si>
  <si>
    <t>9781844074945</t>
  </si>
  <si>
    <t>Climate Change and Small Island States: Power, Knowledge and the South Pacific</t>
  </si>
  <si>
    <t>Campbell, John; Barnett, Jon</t>
  </si>
  <si>
    <t>http://www.tandfebooks.com/isbn/9781849774895</t>
  </si>
  <si>
    <t>9781849775939</t>
  </si>
  <si>
    <t>9781844075362</t>
  </si>
  <si>
    <t>Climate Change as a Security Risk</t>
  </si>
  <si>
    <t>Schellnhuber, Hans Joachim</t>
  </si>
  <si>
    <t>http://www.tandfebooks.com/isbn/9781849775939</t>
  </si>
  <si>
    <t>Urban Studies</t>
  </si>
  <si>
    <t>307.1216</t>
  </si>
  <si>
    <t>HT153</t>
  </si>
  <si>
    <t>9780203873960</t>
  </si>
  <si>
    <t>9780415996891</t>
  </si>
  <si>
    <t>Common Ground?: Readings and Reflections on Public Space</t>
  </si>
  <si>
    <t>Orum, Anthony M.; Neal, Zachar</t>
  </si>
  <si>
    <t>http://www.tandfebooks.com/isbn/9780203873960</t>
  </si>
  <si>
    <t>Mass Communication</t>
  </si>
  <si>
    <t>501.4</t>
  </si>
  <si>
    <t>Q223</t>
  </si>
  <si>
    <t>9780203867631</t>
  </si>
  <si>
    <t>9780415999588</t>
  </si>
  <si>
    <t>Communicating Science: New Agendas in Communication</t>
  </si>
  <si>
    <t xml:space="preserve">Kahlor, LeeAnn </t>
  </si>
  <si>
    <t>http://www.tandfebooks.com/isbn/9780203867631</t>
  </si>
  <si>
    <t>Health Communication</t>
  </si>
  <si>
    <t>610.14</t>
  </si>
  <si>
    <t>R118</t>
  </si>
  <si>
    <t>9780203929186</t>
  </si>
  <si>
    <t>9780805844283</t>
  </si>
  <si>
    <t>Communicating to Manage Health and Illness</t>
  </si>
  <si>
    <t xml:space="preserve">Brashers, Dale E </t>
  </si>
  <si>
    <t>http://www.tandfebooks.com/isbn/9780203929186</t>
  </si>
  <si>
    <t>Heritage Management &amp; Conservation</t>
  </si>
  <si>
    <t>702.88</t>
  </si>
  <si>
    <t>N8555</t>
  </si>
  <si>
    <t>9780080941714</t>
  </si>
  <si>
    <t>9780750682015</t>
  </si>
  <si>
    <t>Conservation</t>
  </si>
  <si>
    <t xml:space="preserve">Richmond, Alison </t>
  </si>
  <si>
    <t>http://www.tandfebooks.com/isbn/9780080941714</t>
  </si>
  <si>
    <t>Iranian Studies</t>
  </si>
  <si>
    <t>955</t>
  </si>
  <si>
    <t>DS266</t>
  </si>
  <si>
    <t>9780203886304</t>
  </si>
  <si>
    <t>9780415481045</t>
  </si>
  <si>
    <t>Continuity in Iranian Identity: Resilience of a Cultural Heritage</t>
  </si>
  <si>
    <t>Davaran, Fereshteh</t>
  </si>
  <si>
    <t>http://www.tandfebooks.com/isbn/9780203886304</t>
  </si>
  <si>
    <t>Chinese Business</t>
  </si>
  <si>
    <t>338.60951</t>
  </si>
  <si>
    <t>HD2741</t>
  </si>
  <si>
    <t>9780203869369</t>
  </si>
  <si>
    <t>9780415453257</t>
  </si>
  <si>
    <t>Corporate Governance and Resource Security in China: The Transformation of China's Global Resources Companies</t>
  </si>
  <si>
    <t>Jia, Xinting; Tomasic, Roman</t>
  </si>
  <si>
    <t>http://www.tandfebooks.com/isbn/9780203869369</t>
  </si>
  <si>
    <t>Corpus Linguistics</t>
  </si>
  <si>
    <t>410.188</t>
  </si>
  <si>
    <t>P128.C68</t>
  </si>
  <si>
    <t>9780203841686</t>
  </si>
  <si>
    <t>9780415962025</t>
  </si>
  <si>
    <t>Corpus Approaches to Evaluation: Phraseology and Evaluative Language</t>
  </si>
  <si>
    <t>Hunston, Susan</t>
  </si>
  <si>
    <t>http://www.tandfebooks.com/isbn/9780203841686</t>
  </si>
  <si>
    <t>425</t>
  </si>
  <si>
    <t>P134</t>
  </si>
  <si>
    <t>9780203847954</t>
  </si>
  <si>
    <t>9780415992459</t>
  </si>
  <si>
    <t>Corpus-Based Contrastive Studies of English and Chinese</t>
  </si>
  <si>
    <t>McEnery, Tony ; Xiao, Richard</t>
  </si>
  <si>
    <t>http://www.tandfebooks.com/isbn/9780203847954</t>
  </si>
  <si>
    <t>Counseling Psychology</t>
  </si>
  <si>
    <t>361.060683</t>
  </si>
  <si>
    <t>BF636.6</t>
  </si>
  <si>
    <t>9780203877630</t>
  </si>
  <si>
    <t>9780415801492</t>
  </si>
  <si>
    <t>Counselor Supervision: 4th Edition</t>
  </si>
  <si>
    <t xml:space="preserve">Ladany, Nicholas </t>
  </si>
  <si>
    <t>http://www.tandfebooks.com/isbn/9780203877630</t>
  </si>
  <si>
    <t>Introductory &amp; Intermediate Statistics</t>
  </si>
  <si>
    <t>519.5</t>
  </si>
  <si>
    <t>QA276</t>
  </si>
  <si>
    <t>9780203892053</t>
  </si>
  <si>
    <t>9780805833881</t>
  </si>
  <si>
    <t>Data Analysis: A Model Comparison Approach, Second Edition</t>
  </si>
  <si>
    <t xml:space="preserve">Judd, Charles M.; McClelland, </t>
  </si>
  <si>
    <t>http://www.tandfebooks.com/isbn/9780203892053</t>
  </si>
  <si>
    <t>Environmental Communication</t>
  </si>
  <si>
    <t>9781849774420</t>
  </si>
  <si>
    <t>9781844078288</t>
  </si>
  <si>
    <t>Debating Climate Change: Pathways through Argument to Agreement</t>
  </si>
  <si>
    <t>Malone, Elizabeth L</t>
  </si>
  <si>
    <t>http://www.tandfebooks.com/isbn/9781849774420</t>
  </si>
  <si>
    <t>Industrial Economics</t>
  </si>
  <si>
    <t>658.4012</t>
  </si>
  <si>
    <t>TS171</t>
  </si>
  <si>
    <t>9780203839294</t>
  </si>
  <si>
    <t>9780415461757</t>
  </si>
  <si>
    <t>Design Economies and the Changing World Economy: Innovation, Production and Competitiveness</t>
  </si>
  <si>
    <t>Bryson, John; Rusten, Grete</t>
  </si>
  <si>
    <t>http://www.tandfebooks.com/isbn/9780203839294</t>
  </si>
  <si>
    <t>Design</t>
  </si>
  <si>
    <t>001.42</t>
  </si>
  <si>
    <t>H62</t>
  </si>
  <si>
    <t>9780203855836</t>
  </si>
  <si>
    <t>9780415572637</t>
  </si>
  <si>
    <t>Design Research: Synergies from Interdisciplinary Perspectives</t>
  </si>
  <si>
    <t xml:space="preserve">Bærenholdt, Jørgen Ole </t>
  </si>
  <si>
    <t>http://www.tandfebooks.com/isbn/9780203855836</t>
  </si>
  <si>
    <t>688.80286</t>
  </si>
  <si>
    <t>TD797.9</t>
  </si>
  <si>
    <t>9781849774437</t>
  </si>
  <si>
    <t>9781844074877</t>
  </si>
  <si>
    <t>Designing for Re-Use: The Life of Consumer Packaging</t>
  </si>
  <si>
    <t>Fisher, Tom; Shipton, Janet</t>
  </si>
  <si>
    <t>http://www.tandfebooks.com/isbn/9781849774437</t>
  </si>
  <si>
    <t>New Media</t>
  </si>
  <si>
    <t>025.04087</t>
  </si>
  <si>
    <t>HV1569.5</t>
  </si>
  <si>
    <t>9780203831915</t>
  </si>
  <si>
    <t>9780415871358</t>
  </si>
  <si>
    <t>Disability and New Media</t>
  </si>
  <si>
    <t>Ellis, Katie; Kent, Mike</t>
  </si>
  <si>
    <t>http://www.tandfebooks.com/isbn/9780203831915</t>
  </si>
  <si>
    <t>Taiwan</t>
  </si>
  <si>
    <t>070.18</t>
  </si>
  <si>
    <t>PN1995.9.D6</t>
  </si>
  <si>
    <t>9780203124437</t>
  </si>
  <si>
    <t>9780415685115</t>
  </si>
  <si>
    <t>Documenting Taiwan on Film: Issues and Methods in New Documentaries</t>
  </si>
  <si>
    <t xml:space="preserve">Lin, Sylvia Li-chun </t>
  </si>
  <si>
    <t>http://www.tandfebooks.com/isbn/9780203124437</t>
  </si>
  <si>
    <t>Forestry</t>
  </si>
  <si>
    <t>634.9</t>
  </si>
  <si>
    <t>SD409</t>
  </si>
  <si>
    <t>9781849776417</t>
  </si>
  <si>
    <t>9781849711685</t>
  </si>
  <si>
    <t>Ecosystem Goods and Services from Plantation Forests</t>
  </si>
  <si>
    <t xml:space="preserve">Kanninen, Markku </t>
  </si>
  <si>
    <t>http://www.tandfebooks.com/isbn/9781849776417</t>
  </si>
  <si>
    <t>Education Politics</t>
  </si>
  <si>
    <t>370.115</t>
  </si>
  <si>
    <t>LC191</t>
  </si>
  <si>
    <t>9780203866399</t>
  </si>
  <si>
    <t>9780415805858</t>
  </si>
  <si>
    <t>Education and Climate Change: Living and Learning in Interesting Times</t>
  </si>
  <si>
    <t xml:space="preserve">Selby, David </t>
  </si>
  <si>
    <t>http://www.tandfebooks.com/isbn/9780203866399</t>
  </si>
  <si>
    <t>Macroeconomics</t>
  </si>
  <si>
    <t>331.1</t>
  </si>
  <si>
    <t>HC79.E5</t>
  </si>
  <si>
    <t>9780203879191</t>
  </si>
  <si>
    <t>9780415448796</t>
  </si>
  <si>
    <t>Environment and Employment: A Reconciliation</t>
  </si>
  <si>
    <t>Lawn, Philip</t>
  </si>
  <si>
    <t>http://www.tandfebooks.com/isbn/9780203879191</t>
  </si>
  <si>
    <t>Employment Relations</t>
  </si>
  <si>
    <t>331.88092</t>
  </si>
  <si>
    <t>HD8393.F55</t>
  </si>
  <si>
    <t>9780203849422</t>
  </si>
  <si>
    <t>9780415878487</t>
  </si>
  <si>
    <t>Ethical Socialism and the Trade Unions: Allan Flanders and British Industrial Relations Reform</t>
  </si>
  <si>
    <t>Kelly, John</t>
  </si>
  <si>
    <t>http://www.tandfebooks.com/isbn/9780203849422</t>
  </si>
  <si>
    <t>European Union Politics</t>
  </si>
  <si>
    <t>341.2422</t>
  </si>
  <si>
    <t>JZ1578</t>
  </si>
  <si>
    <t>9780203235119</t>
  </si>
  <si>
    <t>9780415578462</t>
  </si>
  <si>
    <t>EU Foreign Policy and the Europeanization of Neutral States: Comparing Irish and Austrian Foreign Policy</t>
  </si>
  <si>
    <t>Alecu de Flers, Nicole</t>
  </si>
  <si>
    <t>http://www.tandfebooks.com/isbn/9780203235119</t>
  </si>
  <si>
    <t>Media Studies</t>
  </si>
  <si>
    <t>302.231</t>
  </si>
  <si>
    <t>HM1206</t>
  </si>
  <si>
    <t>9780203830864</t>
  </si>
  <si>
    <t>9780415588812</t>
  </si>
  <si>
    <t>Foundations of Critical Media and Information Studies</t>
  </si>
  <si>
    <t>Fuchs, Christian</t>
  </si>
  <si>
    <t>http://www.tandfebooks.com/isbn/9780203830864</t>
  </si>
  <si>
    <t>Asia Pacific Studies</t>
  </si>
  <si>
    <t>306.487</t>
  </si>
  <si>
    <t>GV1469.17.S63</t>
  </si>
  <si>
    <t>9780203875957</t>
  </si>
  <si>
    <t>9780415996273</t>
  </si>
  <si>
    <t>Gaming Cultures and Place in Asia-Pacific</t>
  </si>
  <si>
    <t xml:space="preserve">Hjorth, Larissa </t>
  </si>
  <si>
    <t>http://www.tandfebooks.com/isbn/9780203875957</t>
  </si>
  <si>
    <t>Feminist Theory</t>
  </si>
  <si>
    <t>793.932</t>
  </si>
  <si>
    <t>GV1469.15</t>
  </si>
  <si>
    <t>9780203143148</t>
  </si>
  <si>
    <t>9780415897662</t>
  </si>
  <si>
    <t>Gender and Sexuality in Online Game Cultures: Passionate Play</t>
  </si>
  <si>
    <t>Sundén, Jenny</t>
  </si>
  <si>
    <t>http://www.tandfebooks.com/isbn/9780203143148</t>
  </si>
  <si>
    <t>Education Policy</t>
  </si>
  <si>
    <t>379.155</t>
  </si>
  <si>
    <t>LC71.3</t>
  </si>
  <si>
    <t>9780203863626</t>
  </si>
  <si>
    <t>9780415431118</t>
  </si>
  <si>
    <t>Globalizing Education, Educating the Local: How Method Made us Mad</t>
  </si>
  <si>
    <t>Stronach, Ian</t>
  </si>
  <si>
    <t>http://www.tandfebooks.com/isbn/9780203863626</t>
  </si>
  <si>
    <t>Professional Issues &amp; Professional Development</t>
  </si>
  <si>
    <t>616.89</t>
  </si>
  <si>
    <t>RC480</t>
  </si>
  <si>
    <t>9780203869963</t>
  </si>
  <si>
    <t>9780415802765</t>
  </si>
  <si>
    <t>Highly Effective Therapy: Developing Essential Clinical Competencies in Counseling and Psychotherapy</t>
  </si>
  <si>
    <t>Sperry, Len</t>
  </si>
  <si>
    <t>http://www.tandfebooks.com/isbn/9780203869963</t>
  </si>
  <si>
    <t>City and Urban Planning</t>
  </si>
  <si>
    <t>333.338</t>
  </si>
  <si>
    <t>HD7287.3</t>
  </si>
  <si>
    <t>9780203872819</t>
  </si>
  <si>
    <t>9780415477789</t>
  </si>
  <si>
    <t>Housing, Markets and Policy</t>
  </si>
  <si>
    <t xml:space="preserve">Malpass, Peter </t>
  </si>
  <si>
    <t>http://www.tandfebooks.com/isbn/9780203872819</t>
  </si>
  <si>
    <t>Sustainability Assessment</t>
  </si>
  <si>
    <t>363.7387</t>
  </si>
  <si>
    <t>QC879.8</t>
  </si>
  <si>
    <t>9781849774994</t>
  </si>
  <si>
    <t>9781844079094</t>
  </si>
  <si>
    <t>How to Live a Low-Carbon Life: The Individual's Guide to Tackling Climate Change</t>
  </si>
  <si>
    <t>Goodall, Chris</t>
  </si>
  <si>
    <t>http://www.tandfebooks.com/isbn/9781849774994</t>
  </si>
  <si>
    <t>Language &amp; Literacy</t>
  </si>
  <si>
    <t>372.623044</t>
  </si>
  <si>
    <t>PN1101</t>
  </si>
  <si>
    <t>9780203832981</t>
  </si>
  <si>
    <t>9780415590143</t>
  </si>
  <si>
    <t>How to Teach Poetry Writing: Workshops for Ages 8-13: Developing Creative Literacy</t>
  </si>
  <si>
    <t>Morgan, Michaela</t>
  </si>
  <si>
    <t>http://www.tandfebooks.com/isbn/9780203832981</t>
  </si>
  <si>
    <t>Contract Law &amp; Tort</t>
  </si>
  <si>
    <t>342.730858</t>
  </si>
  <si>
    <t>KJC1676</t>
  </si>
  <si>
    <t>9780203843574</t>
  </si>
  <si>
    <t>9780415477048</t>
  </si>
  <si>
    <t>Human Rights and the Protection of Privacy in Tort Law: A Comparison between English and German Law</t>
  </si>
  <si>
    <t>Cremer, Hans-Joachim</t>
  </si>
  <si>
    <t>Routledge-Cavendish</t>
  </si>
  <si>
    <t>http://www.tandfebooks.com/isbn/9780203843574</t>
  </si>
  <si>
    <t>Children's Literature</t>
  </si>
  <si>
    <t>809.933538</t>
  </si>
  <si>
    <t>PN56.S5</t>
  </si>
  <si>
    <t>9780203831410</t>
  </si>
  <si>
    <t>9780415886338</t>
  </si>
  <si>
    <t>Innocence, Heterosexuality, and the Queerness of Children's Literature</t>
  </si>
  <si>
    <t>Pugh, Tison</t>
  </si>
  <si>
    <t>http://www.tandfebooks.com/isbn/9780203831410</t>
  </si>
  <si>
    <t>Intellectual Property Law</t>
  </si>
  <si>
    <t>346.52048</t>
  </si>
  <si>
    <t>KNX1155</t>
  </si>
  <si>
    <t>9780203880296</t>
  </si>
  <si>
    <t>9780415465977</t>
  </si>
  <si>
    <t>Intellectual Property and the New Global Japanese Economy</t>
  </si>
  <si>
    <t>Taplin, Ruth</t>
  </si>
  <si>
    <t>http://www.tandfebooks.com/isbn/9780203880296</t>
  </si>
  <si>
    <t>World/International History</t>
  </si>
  <si>
    <t>909.04924</t>
  </si>
  <si>
    <t>DS117</t>
  </si>
  <si>
    <t>9780203861974</t>
  </si>
  <si>
    <t>9780415462044</t>
  </si>
  <si>
    <t>Jews and Judaism in World History</t>
  </si>
  <si>
    <t>Lupovitch, Howard N.</t>
  </si>
  <si>
    <t>http://www.tandfebooks.com/isbn/9780203861974</t>
  </si>
  <si>
    <t>International Accounting</t>
  </si>
  <si>
    <t>657.094</t>
  </si>
  <si>
    <t>HF5616.E8</t>
  </si>
  <si>
    <t>9780203828496</t>
  </si>
  <si>
    <t>9780415871860</t>
  </si>
  <si>
    <t>Law, Corporate Governance and Accounting: European Perspectives</t>
  </si>
  <si>
    <t xml:space="preserve">Krivogorsky, Victoria </t>
  </si>
  <si>
    <t>http://www.tandfebooks.com/isbn/9780203828496</t>
  </si>
  <si>
    <t>Sociology of Sport</t>
  </si>
  <si>
    <t>306.483</t>
  </si>
  <si>
    <t>GV706.5</t>
  </si>
  <si>
    <t>9780203872697</t>
  </si>
  <si>
    <t>9780415552202</t>
  </si>
  <si>
    <t>Making Sense of Sports: 5th Edition</t>
  </si>
  <si>
    <t>Cashmore, Ellis; Cashmore, Ell</t>
  </si>
  <si>
    <t>http://www.tandfebooks.com/isbn/9780203872697</t>
  </si>
  <si>
    <t>155.4243</t>
  </si>
  <si>
    <t>BF723.C5</t>
  </si>
  <si>
    <t>9780203873373</t>
  </si>
  <si>
    <t>9780415463577</t>
  </si>
  <si>
    <t>Metacognition in Young Children</t>
  </si>
  <si>
    <t>Larkin, Shirley</t>
  </si>
  <si>
    <t>http://www.tandfebooks.com/isbn/9780203873373</t>
  </si>
  <si>
    <t>Language &amp; Linguistics</t>
  </si>
  <si>
    <t>401.41</t>
  </si>
  <si>
    <t>P301.5.M48</t>
  </si>
  <si>
    <t>9780203837771</t>
  </si>
  <si>
    <t>9780415956758</t>
  </si>
  <si>
    <t>Metaphor and Reconciliation: The Discourse Dynamics of Empathy in Post-Conflict Conversations</t>
  </si>
  <si>
    <t>Cameron, Lynne</t>
  </si>
  <si>
    <t>http://www.tandfebooks.com/isbn/9780203837771</t>
  </si>
  <si>
    <t>Marketing Communications</t>
  </si>
  <si>
    <t>781.5420973</t>
  </si>
  <si>
    <t>ML2075</t>
  </si>
  <si>
    <t>9780203815533</t>
  </si>
  <si>
    <t>9780415893138</t>
  </si>
  <si>
    <t>Music, Movies, Meanings, and Markets: Cinemajazzamatazz</t>
  </si>
  <si>
    <t>Holbrook, Morris</t>
  </si>
  <si>
    <t>http://www.tandfebooks.com/isbn/9780203815533</t>
  </si>
  <si>
    <t>Architecture</t>
  </si>
  <si>
    <t>726.5092</t>
  </si>
  <si>
    <t>NA1559.A5</t>
  </si>
  <si>
    <t>9780203642818</t>
  </si>
  <si>
    <t>9780415478533</t>
  </si>
  <si>
    <t>Nothingness: Tadao Ando's Christian Sacred Space</t>
  </si>
  <si>
    <t>Baek, Jin</t>
  </si>
  <si>
    <t>http://www.tandfebooks.com/isbn/9780203642818</t>
  </si>
  <si>
    <t>745.401</t>
  </si>
  <si>
    <t>NK1505</t>
  </si>
  <si>
    <t>9780203167656</t>
  </si>
  <si>
    <t>9780415308694</t>
  </si>
  <si>
    <t>Overlooking the Visual: Demystifying the Art of Design</t>
  </si>
  <si>
    <t>Moore, Kathryn</t>
  </si>
  <si>
    <t>http://www.tandfebooks.com/isbn/9780203167656</t>
  </si>
  <si>
    <t>346.0486</t>
  </si>
  <si>
    <t>K1505</t>
  </si>
  <si>
    <t>9780203853184</t>
  </si>
  <si>
    <t>9780415481052</t>
  </si>
  <si>
    <t>Patent Policy: Legal-Economic Effects in a National and International Framework</t>
  </si>
  <si>
    <t>Weiss, Pia</t>
  </si>
  <si>
    <t>http://www.tandfebooks.com/isbn/9780203853184</t>
  </si>
  <si>
    <t>International Political Economy</t>
  </si>
  <si>
    <t>327.1120904</t>
  </si>
  <si>
    <t>D443</t>
  </si>
  <si>
    <t>9780203869864</t>
  </si>
  <si>
    <t>9780415493673</t>
  </si>
  <si>
    <t>Political Economy and Grand Strategy: A Neoclassical Realist View</t>
  </si>
  <si>
    <t>Brawley, Mark R.</t>
  </si>
  <si>
    <t>http://www.tandfebooks.com/isbn/9780203869864</t>
  </si>
  <si>
    <t>Political Economy</t>
  </si>
  <si>
    <t>332.10944</t>
  </si>
  <si>
    <t>HX263.S145</t>
  </si>
  <si>
    <t>9780203854792</t>
  </si>
  <si>
    <t>9780415482660</t>
  </si>
  <si>
    <t>Political Economy and Industrialism: Banks in Saint-Simonian Economic Thought</t>
  </si>
  <si>
    <t>Jacoud, Gilles</t>
  </si>
  <si>
    <t>http://www.tandfebooks.com/isbn/9780203854792</t>
  </si>
  <si>
    <t>306.0951249</t>
  </si>
  <si>
    <t>HN747.5</t>
  </si>
  <si>
    <t>9780203842072</t>
  </si>
  <si>
    <t>9780415582636</t>
  </si>
  <si>
    <t>Popular Culture in Taiwan: Charismatic Modernity</t>
  </si>
  <si>
    <t xml:space="preserve">Moskowitz, Marc </t>
  </si>
  <si>
    <t>http://www.tandfebooks.com/isbn/9780203842072</t>
  </si>
  <si>
    <t xml:space="preserve">Psychoanalysis </t>
  </si>
  <si>
    <t>153.8</t>
  </si>
  <si>
    <t>BF503</t>
  </si>
  <si>
    <t>9780203844748</t>
  </si>
  <si>
    <t>9780415883221</t>
  </si>
  <si>
    <t>Psychoanalysis and Motivational Systems: A New Look</t>
  </si>
  <si>
    <t>Lichtenberg, Joseph D.; Lachma</t>
  </si>
  <si>
    <t>http://www.tandfebooks.com/isbn/9780203844748</t>
  </si>
  <si>
    <t>Emotion</t>
  </si>
  <si>
    <t>155.25</t>
  </si>
  <si>
    <t>BF632</t>
  </si>
  <si>
    <t>9780203837962</t>
  </si>
  <si>
    <t>9781848728424</t>
  </si>
  <si>
    <t>Psychology of Self-Regulation: Cognitive, Affective, and Motivational Processes</t>
  </si>
  <si>
    <t xml:space="preserve">Forgas, Joseph P. </t>
  </si>
  <si>
    <t>Psychology Press</t>
  </si>
  <si>
    <t>http://www.tandfebooks.com/isbn/9780203837962</t>
  </si>
  <si>
    <t>Development Economics</t>
  </si>
  <si>
    <t>362.1091724</t>
  </si>
  <si>
    <t>RA418.5.M4</t>
  </si>
  <si>
    <t>9780203840634</t>
  </si>
  <si>
    <t>9780415585781</t>
  </si>
  <si>
    <t>Reconfiguring Global Health Innovation</t>
  </si>
  <si>
    <t>Gehl Sampath, Padmashree</t>
  </si>
  <si>
    <t>http://www.tandfebooks.com/isbn/9780203840634</t>
  </si>
  <si>
    <t>Energy policy and economics</t>
  </si>
  <si>
    <t>333.794094</t>
  </si>
  <si>
    <t>TJ807.9.E85</t>
  </si>
  <si>
    <t>9781849775144</t>
  </si>
  <si>
    <t>9781844078752</t>
  </si>
  <si>
    <t>Renewable Energy in Europe: Markets, Trends and Technologies</t>
  </si>
  <si>
    <t>European Renewable Energy Council</t>
  </si>
  <si>
    <t>http://www.tandfebooks.com/isbn/9781849775144</t>
  </si>
  <si>
    <t>Criminology and Criminal Justice</t>
  </si>
  <si>
    <t>303.3</t>
  </si>
  <si>
    <t>JC330</t>
  </si>
  <si>
    <t>9780203857052</t>
  </si>
  <si>
    <t>9780415547680</t>
  </si>
  <si>
    <t>Risk, Power and the State: After Foucault</t>
  </si>
  <si>
    <t>Hörnqvist, Magnus</t>
  </si>
  <si>
    <t>http://www.tandfebooks.com/isbn/9780203857052</t>
  </si>
  <si>
    <t>Russian</t>
  </si>
  <si>
    <t>491.782421</t>
  </si>
  <si>
    <t>PG2498</t>
  </si>
  <si>
    <t>9780203880692</t>
  </si>
  <si>
    <t>9780415473460</t>
  </si>
  <si>
    <t>Russian Translation: Theory and Practice</t>
  </si>
  <si>
    <t>Andrews, Edna; Maksimova, Elen</t>
  </si>
  <si>
    <t>http://www.tandfebooks.com/isbn/9780203880692</t>
  </si>
  <si>
    <t>Counseling</t>
  </si>
  <si>
    <t>155.2</t>
  </si>
  <si>
    <t>BF697.5.S46</t>
  </si>
  <si>
    <t>9780203884324</t>
  </si>
  <si>
    <t>9780415996990</t>
  </si>
  <si>
    <t>Self-Esteem Across the Lifespan: Issues and Interventions</t>
  </si>
  <si>
    <t xml:space="preserve">Guindon, Mary H. </t>
  </si>
  <si>
    <t>http://www.tandfebooks.com/isbn/9780203884324</t>
  </si>
  <si>
    <t>Banking</t>
  </si>
  <si>
    <t>332.1</t>
  </si>
  <si>
    <t>HG1601</t>
  </si>
  <si>
    <t>9780203827871</t>
  </si>
  <si>
    <t>9780415583299</t>
  </si>
  <si>
    <t>Social Banks and the Future of Sustainable Finance</t>
  </si>
  <si>
    <t xml:space="preserve">Weber, Olaf </t>
  </si>
  <si>
    <t>http://www.tandfebooks.com/isbn/9780203827871</t>
  </si>
  <si>
    <t>Social Neuroscience</t>
  </si>
  <si>
    <t>153.32</t>
  </si>
  <si>
    <t>BF241</t>
  </si>
  <si>
    <t>9780203848043</t>
  </si>
  <si>
    <t>9781848728042</t>
  </si>
  <si>
    <t>Social Psychology of Visual Perception</t>
  </si>
  <si>
    <t xml:space="preserve">Balcetis, Emily </t>
  </si>
  <si>
    <t>http://www.tandfebooks.com/isbn/9780203848043</t>
  </si>
  <si>
    <t>428.0071</t>
  </si>
  <si>
    <t>LB1631</t>
  </si>
  <si>
    <t>9780203846360</t>
  </si>
  <si>
    <t>9780415579872</t>
  </si>
  <si>
    <t>Speaking Frames: How to Teach Talk for Writing: Ages 10-14</t>
  </si>
  <si>
    <t>Palmer, Sue</t>
  </si>
  <si>
    <t>http://www.tandfebooks.com/isbn/9780203846360</t>
  </si>
  <si>
    <t>372.62</t>
  </si>
  <si>
    <t>P95.3</t>
  </si>
  <si>
    <t>9780203846131</t>
  </si>
  <si>
    <t>9780415579827</t>
  </si>
  <si>
    <t>Speaking Frames: How to Teach Talk for Writing: Ages 8-10</t>
  </si>
  <si>
    <t>http://www.tandfebooks.com/isbn/9780203846131</t>
  </si>
  <si>
    <t>Sport Tourism</t>
  </si>
  <si>
    <t>338.4791</t>
  </si>
  <si>
    <t>G156.5.S66</t>
  </si>
  <si>
    <t>9780080942643</t>
  </si>
  <si>
    <t>9780750686105</t>
  </si>
  <si>
    <t>Sport and Tourism: Globalization, Mobility and Identity</t>
  </si>
  <si>
    <t>Higham, James; Hinch, Tom</t>
  </si>
  <si>
    <t>http://www.tandfebooks.com/isbn/9780080942643</t>
  </si>
  <si>
    <t>Sport and Gender</t>
  </si>
  <si>
    <t>9780203874400</t>
  </si>
  <si>
    <t>9780415994088</t>
  </si>
  <si>
    <t>Sport, Masculinities and the Body</t>
  </si>
  <si>
    <t>Wellard, Ian</t>
  </si>
  <si>
    <t>http://www.tandfebooks.com/isbn/9780203874400</t>
  </si>
  <si>
    <t>Language, Psychology of</t>
  </si>
  <si>
    <t>156.33</t>
  </si>
  <si>
    <t>BF316.6</t>
  </si>
  <si>
    <t>9780203840818</t>
  </si>
  <si>
    <t>9781841696898</t>
  </si>
  <si>
    <t>Starting from Scratch: The Origin and Development of Expression, Representation and Symbolism in Human and Non-Human Primates</t>
  </si>
  <si>
    <t>Matthews, John</t>
  </si>
  <si>
    <t>http://www.tandfebooks.com/isbn/9780203840818</t>
  </si>
  <si>
    <t>Power Analysis &amp; Effect Sizes</t>
  </si>
  <si>
    <t>9780203866955</t>
  </si>
  <si>
    <t>9780805863697</t>
  </si>
  <si>
    <t>Statistical Power Analysis with Missing Data: A Structural Equation Modeling Approach</t>
  </si>
  <si>
    <t>Davey, Adam; Savla, Jyoti Tina</t>
  </si>
  <si>
    <t>http://www.tandfebooks.com/isbn/9780203866955</t>
  </si>
  <si>
    <t>372.677</t>
  </si>
  <si>
    <t>LB1042</t>
  </si>
  <si>
    <t>9780203836408</t>
  </si>
  <si>
    <t>9780415571869</t>
  </si>
  <si>
    <t>Storytelling and Imagination: Beyond Basic Literacy 8-14</t>
  </si>
  <si>
    <t>Parkinson, Rob</t>
  </si>
  <si>
    <t>http://www.tandfebooks.com/isbn/9780203836408</t>
  </si>
  <si>
    <t>European Politics</t>
  </si>
  <si>
    <t>330.9494</t>
  </si>
  <si>
    <t>HC397</t>
  </si>
  <si>
    <t>9780203829394</t>
  </si>
  <si>
    <t>9780415580519</t>
  </si>
  <si>
    <t>Switzerland in Europe: Continuity and Change in the Swiss Political Economy</t>
  </si>
  <si>
    <t xml:space="preserve">Trampusch, Christine </t>
  </si>
  <si>
    <t>http://www.tandfebooks.com/isbn/9780203829394</t>
  </si>
  <si>
    <t>Chinese Studies</t>
  </si>
  <si>
    <t>951.24905</t>
  </si>
  <si>
    <t>JQ1530</t>
  </si>
  <si>
    <t>9780203813607</t>
  </si>
  <si>
    <t>9780415620239</t>
  </si>
  <si>
    <t>Taiwanese Identity in the 21st Century: Domestic, Regional and Global Perspectives</t>
  </si>
  <si>
    <t xml:space="preserve">Schubert, Gunter </t>
  </si>
  <si>
    <t>http://www.tandfebooks.com/isbn/9780203813607</t>
  </si>
  <si>
    <t>Educational Research</t>
  </si>
  <si>
    <t>378.125</t>
  </si>
  <si>
    <t>LB2331</t>
  </si>
  <si>
    <t>9780203875919</t>
  </si>
  <si>
    <t>9780415962728</t>
  </si>
  <si>
    <t>Teaching, Learning and Research in Higher Education: A Critical Approach</t>
  </si>
  <si>
    <t>Tennant, Mark; McMullen, Cathi</t>
  </si>
  <si>
    <t>http://www.tandfebooks.com/isbn/9780203875919</t>
  </si>
  <si>
    <t>Popular Culture</t>
  </si>
  <si>
    <t>741.5352</t>
  </si>
  <si>
    <t>PN6725</t>
  </si>
  <si>
    <t>9780203873090</t>
  </si>
  <si>
    <t>9780415991766</t>
  </si>
  <si>
    <t>The Contemporary Comic Book Superhero</t>
  </si>
  <si>
    <t xml:space="preserve">Ndalianis, Angela </t>
  </si>
  <si>
    <t>http://www.tandfebooks.com/isbn/9780203873090</t>
  </si>
  <si>
    <t>Language and Education</t>
  </si>
  <si>
    <t>418.00711</t>
  </si>
  <si>
    <t>P53.85</t>
  </si>
  <si>
    <t>9780203846742</t>
  </si>
  <si>
    <t>9780415806077</t>
  </si>
  <si>
    <t>The Discourse of Teaching Practice Feedback: A Corpus-Based Investigation of Spoken and Written Modes</t>
  </si>
  <si>
    <t>Farr, Fiona</t>
  </si>
  <si>
    <t>http://www.tandfebooks.com/isbn/9780203846742</t>
  </si>
  <si>
    <t>Security Studies - Pol &amp; Intl Relns</t>
  </si>
  <si>
    <t>341.584094</t>
  </si>
  <si>
    <t>JZ1570</t>
  </si>
  <si>
    <t>9780203863381</t>
  </si>
  <si>
    <t>9780415498722</t>
  </si>
  <si>
    <t>The European Union and Human Security: European External Interventions and Missions</t>
  </si>
  <si>
    <t xml:space="preserve">Martin, Mary </t>
  </si>
  <si>
    <t>http://www.tandfebooks.com/isbn/9780203863381</t>
  </si>
  <si>
    <t>613.1</t>
  </si>
  <si>
    <t>RA566</t>
  </si>
  <si>
    <t>9781849770231</t>
  </si>
  <si>
    <t>9781844077281</t>
  </si>
  <si>
    <t>The Health Practitioner's Guide to Climate Change: Diagnosis and Cure</t>
  </si>
  <si>
    <t xml:space="preserve">Rao, Mala </t>
  </si>
  <si>
    <t>http://www.tandfebooks.com/isbn/9781849770231</t>
  </si>
  <si>
    <t>Adlerian Therapy</t>
  </si>
  <si>
    <t>150.1953</t>
  </si>
  <si>
    <t>BF575.C8</t>
  </si>
  <si>
    <t>9780203893517</t>
  </si>
  <si>
    <t>9780415965194</t>
  </si>
  <si>
    <t>The Psychology of Courage: An Adlerian Handbook for Healthy Social Living</t>
  </si>
  <si>
    <t>Yang, Julia; Milliren, Alan; B</t>
  </si>
  <si>
    <t>http://www.tandfebooks.com/isbn/9780203893517</t>
  </si>
  <si>
    <t>Labour Economics</t>
  </si>
  <si>
    <t>330.01</t>
  </si>
  <si>
    <t>HB75</t>
  </si>
  <si>
    <t>9780203884300</t>
  </si>
  <si>
    <t>9780415775939</t>
  </si>
  <si>
    <t>The Social Economy: Working Alternatives in a Globalizing Era</t>
  </si>
  <si>
    <t>Uluorta, Hasmet M.</t>
  </si>
  <si>
    <t>http://www.tandfebooks.com/isbn/9780203884300</t>
  </si>
  <si>
    <t>Tourism Geography</t>
  </si>
  <si>
    <t>338.1</t>
  </si>
  <si>
    <t>S565.88</t>
  </si>
  <si>
    <t>9780203834404</t>
  </si>
  <si>
    <t>9780415584296</t>
  </si>
  <si>
    <t>Tourism and Agriculture: New Geographies of Consumption, Production and Rural Restructuring</t>
  </si>
  <si>
    <t xml:space="preserve">Torres, Rebecca </t>
  </si>
  <si>
    <t>http://www.tandfebooks.com/isbn/9780203834404</t>
  </si>
  <si>
    <t>Tourism Marketing</t>
  </si>
  <si>
    <t>910.688</t>
  </si>
  <si>
    <t>G155.A1</t>
  </si>
  <si>
    <t>9780203852361</t>
  </si>
  <si>
    <t>9780415578042</t>
  </si>
  <si>
    <t>Tourist Customer Service Satisfaction: An Encounter Approach</t>
  </si>
  <si>
    <t>Noe, Francis; Uysal, Muzaffer;</t>
  </si>
  <si>
    <t>http://www.tandfebooks.com/isbn/9780203852361</t>
  </si>
  <si>
    <t>338.927</t>
  </si>
  <si>
    <t>HD75.6</t>
  </si>
  <si>
    <t>9780203856598</t>
  </si>
  <si>
    <t>9780415876759</t>
  </si>
  <si>
    <t>Transitions to Sustainable Development: New Directions in the Study of Long Term Transformative Change</t>
  </si>
  <si>
    <t>Grin, John; Rotmans, Jan; Scho</t>
  </si>
  <si>
    <t>http://www.tandfebooks.com/isbn/9780203856598</t>
  </si>
  <si>
    <t>302.2345</t>
  </si>
  <si>
    <t>PN1992.5</t>
  </si>
  <si>
    <t>9780203819104</t>
  </si>
  <si>
    <t>9780415882927</t>
  </si>
  <si>
    <t>Transmedia Television: Audiences, New Media, and Daily Life</t>
  </si>
  <si>
    <t>Evans, Elizabeth</t>
  </si>
  <si>
    <t>http://www.tandfebooks.com/isbn/9780203819104</t>
  </si>
  <si>
    <t>Cross-Cultural/ Multicultural Testing and Assessment</t>
  </si>
  <si>
    <t>306.01</t>
  </si>
  <si>
    <t>HM621</t>
  </si>
  <si>
    <t>9781441605054</t>
  </si>
  <si>
    <t>9781848728080</t>
  </si>
  <si>
    <t>Understanding Culture: Theory, Research, and Application</t>
  </si>
  <si>
    <t xml:space="preserve">Chiu, Chi-yue </t>
  </si>
  <si>
    <t>http://www.tandfebooks.com/isbn/9781441605054</t>
  </si>
  <si>
    <t>Housing and Communities</t>
  </si>
  <si>
    <t>363.5820941</t>
  </si>
  <si>
    <t>HD7333.A4</t>
  </si>
  <si>
    <t>9780203882719</t>
  </si>
  <si>
    <t>9780415432948</t>
  </si>
  <si>
    <t>Understanding Housing Finance: Meeting Needs and Making Choices, 2nd Edition</t>
  </si>
  <si>
    <t>King, Peter; King, Peter</t>
  </si>
  <si>
    <t>http://www.tandfebooks.com/isbn/9780203882719</t>
  </si>
  <si>
    <t>Photography??</t>
  </si>
  <si>
    <t>302.222</t>
  </si>
  <si>
    <t>P93.5</t>
  </si>
  <si>
    <t>9780203931011</t>
  </si>
  <si>
    <t>9780415988698</t>
  </si>
  <si>
    <t>Visual Communication Research Designs</t>
  </si>
  <si>
    <t>Kenney, Keith</t>
  </si>
  <si>
    <t>http://www.tandfebooks.com/isbn/9780203931011</t>
  </si>
  <si>
    <t>338.475521</t>
  </si>
  <si>
    <t>G156.5.E26</t>
  </si>
  <si>
    <t>9781849775182</t>
  </si>
  <si>
    <t>9781844078707</t>
  </si>
  <si>
    <t>Volcano and Geothermal Tourism: Sustainable Geo-resources for Leisure and Recreation</t>
  </si>
  <si>
    <t xml:space="preserve">Cooper, Malcolm </t>
  </si>
  <si>
    <t>http://www.tandfebooks.com/isbn/9781849775182</t>
  </si>
  <si>
    <t>331.210973</t>
  </si>
  <si>
    <t>HD4975</t>
  </si>
  <si>
    <t>9780203839041</t>
  </si>
  <si>
    <t>9780415779715</t>
  </si>
  <si>
    <t>Wage Policy, Income Distribution, and Democratic Theory</t>
  </si>
  <si>
    <t>Levin-Waldman, Oren M</t>
  </si>
  <si>
    <t>http://www.tandfebooks.com/isbn/9780203839041</t>
  </si>
  <si>
    <t>Environmental Economics</t>
  </si>
  <si>
    <t>363.728</t>
  </si>
  <si>
    <t>HD4485.E85</t>
  </si>
  <si>
    <t>9780203881378</t>
  </si>
  <si>
    <t>9780415459365</t>
  </si>
  <si>
    <t>Waste and Environmental Policy</t>
  </si>
  <si>
    <t xml:space="preserve">Mazzanti, Massimiliano </t>
  </si>
  <si>
    <t>http://www.tandfebooks.com/isbn/9780203881378</t>
  </si>
  <si>
    <t>Inclusion and Special Educational Needs</t>
  </si>
  <si>
    <t>372.632044</t>
  </si>
  <si>
    <t>LB1574</t>
  </si>
  <si>
    <t>9780203848302</t>
  </si>
  <si>
    <t>9780415560801</t>
  </si>
  <si>
    <t>33 Ways to Help with Spelling: Supporting Children who Struggle with Basic Skills</t>
  </si>
  <si>
    <t>Morris, Heather; Smith, Sue</t>
  </si>
  <si>
    <t>http://www.tandfebooks.com/isbn/9780203848302</t>
  </si>
  <si>
    <t>372.623</t>
  </si>
  <si>
    <t>LB1576</t>
  </si>
  <si>
    <t>9780203858387</t>
  </si>
  <si>
    <t>9780415553407</t>
  </si>
  <si>
    <t>33 Ways to Help with Writing: Supporting Children who Struggle with Basic Skills</t>
  </si>
  <si>
    <t>Hickey, Raewyn</t>
  </si>
  <si>
    <t>http://www.tandfebooks.com/isbn/9780203858387</t>
  </si>
  <si>
    <t>BF175.5.A33</t>
  </si>
  <si>
    <t>9780203886144</t>
  </si>
  <si>
    <t>9780415993487</t>
  </si>
  <si>
    <t>Adlerian Counseling and Psychotherapy: A Practitioner's Approach, Fifth Edition</t>
  </si>
  <si>
    <t>Sweeney, Thomas J.</t>
  </si>
  <si>
    <t>http://www.tandfebooks.com/isbn/9780203886144</t>
  </si>
  <si>
    <t>Art Therapy</t>
  </si>
  <si>
    <t>616.891656</t>
  </si>
  <si>
    <t>RC489.A7</t>
  </si>
  <si>
    <t>9780203855133</t>
  </si>
  <si>
    <t>9780415871471</t>
  </si>
  <si>
    <t>An Introduction to Art Therapy Research</t>
  </si>
  <si>
    <t>Kapitan, Lynn</t>
  </si>
  <si>
    <t>http://www.tandfebooks.com/isbn/9780203855133</t>
  </si>
  <si>
    <t>Social Development and Personality Development</t>
  </si>
  <si>
    <t>153.35</t>
  </si>
  <si>
    <t>BF408</t>
  </si>
  <si>
    <t>9780415965545</t>
  </si>
  <si>
    <t>9780415965538</t>
  </si>
  <si>
    <t>Art and Human Development</t>
  </si>
  <si>
    <t xml:space="preserve">Milbrath, Constance </t>
  </si>
  <si>
    <t>http://www.tandfebooks.com/isbn/9780415965545</t>
  </si>
  <si>
    <t>Green Construction</t>
  </si>
  <si>
    <t>720.47</t>
  </si>
  <si>
    <t>HT166</t>
  </si>
  <si>
    <t>9781849774390</t>
  </si>
  <si>
    <t>9781844077359</t>
  </si>
  <si>
    <t>Building for a Changing Climate: The Challenge for Construction, Planning and Energy</t>
  </si>
  <si>
    <t>Smith, Peter F.</t>
  </si>
  <si>
    <t>http://www.tandfebooks.com/isbn/9781849774390</t>
  </si>
  <si>
    <t>9780203846704</t>
  </si>
  <si>
    <t>9780415582605</t>
  </si>
  <si>
    <t>Challenges of Human Resource Management in Japan</t>
  </si>
  <si>
    <t xml:space="preserve">Bebenroth, Ralf </t>
  </si>
  <si>
    <t>http://www.tandfebooks.com/isbn/9780203846704</t>
  </si>
  <si>
    <t>Tourism Behaviour</t>
  </si>
  <si>
    <t>9780203832615</t>
  </si>
  <si>
    <t>9780415545433</t>
  </si>
  <si>
    <t>Children's and Families' Holiday Experience</t>
  </si>
  <si>
    <t>Carr, Neil</t>
  </si>
  <si>
    <t>http://www.tandfebooks.com/isbn/9780203832615</t>
  </si>
  <si>
    <t>372.41</t>
  </si>
  <si>
    <t>LB1139.5.R43</t>
  </si>
  <si>
    <t>9780203854969</t>
  </si>
  <si>
    <t>9780415484589</t>
  </si>
  <si>
    <t>Choosing and Using Fiction and Non-Fiction 3-11: A Comprehensive Guide for Teachers and Student Teachers A Comprehensive Guide for Teachers and Student Teachers</t>
  </si>
  <si>
    <t>Mallett, Margaret</t>
  </si>
  <si>
    <t>http://www.tandfebooks.com/isbn/9780203854969</t>
  </si>
  <si>
    <t>307.1401</t>
  </si>
  <si>
    <t>9780203144916</t>
  </si>
  <si>
    <t>9781849711517</t>
  </si>
  <si>
    <t>Community Resilience and Environmental Transitions</t>
  </si>
  <si>
    <t>Wilson, Geoff</t>
  </si>
  <si>
    <t>http://www.tandfebooks.com/isbn/9780203144916</t>
  </si>
  <si>
    <t>Economic Psychology</t>
  </si>
  <si>
    <t>HB172.5</t>
  </si>
  <si>
    <t>9780203860144</t>
  </si>
  <si>
    <t>9780415492638</t>
  </si>
  <si>
    <t>Computable, Constructive &amp; Behavioural Economic Dynamics: Essays in Honour of Kumaraswamy (Vela) Velupillai</t>
  </si>
  <si>
    <t xml:space="preserve">Zambelli, Stefano </t>
  </si>
  <si>
    <t>http://www.tandfebooks.com/isbn/9780203860144</t>
  </si>
  <si>
    <t>Child &amp; Adolescent Psychotherapy</t>
  </si>
  <si>
    <t>618.9289</t>
  </si>
  <si>
    <t>RJ499</t>
  </si>
  <si>
    <t>9780203841136</t>
  </si>
  <si>
    <t>9780415552424</t>
  </si>
  <si>
    <t>Core Principles of Assessment and Therapeutic Communication with Children, Parents and Families: Towards the Promotion of Child and Family Wellbeing</t>
  </si>
  <si>
    <t>Schmidt Neven, Ruth</t>
  </si>
  <si>
    <t>http://www.tandfebooks.com/isbn/9780203841136</t>
  </si>
  <si>
    <t>658.408</t>
  </si>
  <si>
    <t>HD60</t>
  </si>
  <si>
    <t>9781849774901</t>
  </si>
  <si>
    <t>9781844076536</t>
  </si>
  <si>
    <t>Corporate Impact: Measuring and Managing Your Social Footprint</t>
  </si>
  <si>
    <t>Henriques, Adrian</t>
  </si>
  <si>
    <t>http://www.tandfebooks.com/isbn/9781849774901</t>
  </si>
  <si>
    <t>Asian Business</t>
  </si>
  <si>
    <t>322.30951</t>
  </si>
  <si>
    <t>JQ1514.P7</t>
  </si>
  <si>
    <t>9780203157756</t>
  </si>
  <si>
    <t>9780415614795</t>
  </si>
  <si>
    <t>Corporate Political Strategies of Private Chinese Firms</t>
  </si>
  <si>
    <t>Ma, Hao; Lin, Shu; Liang, Neng</t>
  </si>
  <si>
    <t>http://www.tandfebooks.com/isbn/9780203157756</t>
  </si>
  <si>
    <t>006.8</t>
  </si>
  <si>
    <t>QA76.9.H85</t>
  </si>
  <si>
    <t>9780203828571</t>
  </si>
  <si>
    <t>9780415884204</t>
  </si>
  <si>
    <t>Creating Second Lives: Community, Identity and Spatiality as Constructions of the Virtual</t>
  </si>
  <si>
    <t xml:space="preserve">Ensslin, Astrid </t>
  </si>
  <si>
    <t>http://www.tandfebooks.com/isbn/9780203828571</t>
  </si>
  <si>
    <t>306.44</t>
  </si>
  <si>
    <t>P40</t>
  </si>
  <si>
    <t>9780203837887</t>
  </si>
  <si>
    <t>9780805859980</t>
  </si>
  <si>
    <t>Crosslinguistic Approaches to the Psychology of Language: Research in the Tradition of Dan Isaac Slobin</t>
  </si>
  <si>
    <t xml:space="preserve">Lieven, Elena </t>
  </si>
  <si>
    <t>http://www.tandfebooks.com/isbn/9780203837887</t>
  </si>
  <si>
    <t>Social Theory</t>
  </si>
  <si>
    <t>191</t>
  </si>
  <si>
    <t>B945.M461</t>
  </si>
  <si>
    <t>9780203869550</t>
  </si>
  <si>
    <t>9780415556255</t>
  </si>
  <si>
    <t>G.H. Mead: A Reader</t>
  </si>
  <si>
    <t>Mead, G. H.</t>
  </si>
  <si>
    <t>http://www.tandfebooks.com/isbn/9780203869550</t>
  </si>
  <si>
    <t>9780203833681</t>
  </si>
  <si>
    <t>9780415590136</t>
  </si>
  <si>
    <t>How to Teach Poetry Writing: Workshops for Ages 5-9: 2nd Edition</t>
  </si>
  <si>
    <t>http://www.tandfebooks.com/isbn/9780203833681</t>
  </si>
  <si>
    <t>9780203846001</t>
  </si>
  <si>
    <t>9780415579902</t>
  </si>
  <si>
    <t>How to Teach Writing Across the Curriculum: Ages 6-8: 2nd Edition</t>
  </si>
  <si>
    <t>http://www.tandfebooks.com/isbn/9780203846001</t>
  </si>
  <si>
    <t>Sport Psychology</t>
  </si>
  <si>
    <t>158.9</t>
  </si>
  <si>
    <t>BF431</t>
  </si>
  <si>
    <t>9780203876473</t>
  </si>
  <si>
    <t>9780415457699</t>
  </si>
  <si>
    <t>Human Potential: Exploring Techniques Used to Enhance Human Performance</t>
  </si>
  <si>
    <t>Vernon, David</t>
  </si>
  <si>
    <t>http://www.tandfebooks.com/isbn/9780203876473</t>
  </si>
  <si>
    <t>Terrorism &amp; Political Violence</t>
  </si>
  <si>
    <t>363.325938770973</t>
  </si>
  <si>
    <t>HE9776</t>
  </si>
  <si>
    <t>9780203878712</t>
  </si>
  <si>
    <t>9780415485418</t>
  </si>
  <si>
    <t>International Aviation and Terrorism: Evolving Threats, Evolving Security</t>
  </si>
  <si>
    <t>Harrison, John</t>
  </si>
  <si>
    <t>http://www.tandfebooks.com/isbn/9780203878712</t>
  </si>
  <si>
    <t>International Economics</t>
  </si>
  <si>
    <t>341.48</t>
  </si>
  <si>
    <t>K3240</t>
  </si>
  <si>
    <t>9780203868386</t>
  </si>
  <si>
    <t>9780415486705</t>
  </si>
  <si>
    <t>International Economic Actors and Human Rights</t>
  </si>
  <si>
    <t>McBeth, Adam</t>
  </si>
  <si>
    <t>http://www.tandfebooks.com/isbn/9780203868386</t>
  </si>
  <si>
    <t>Finance</t>
  </si>
  <si>
    <t>346.074</t>
  </si>
  <si>
    <t>K1100</t>
  </si>
  <si>
    <t>9780203831618</t>
  </si>
  <si>
    <t>9780415488105</t>
  </si>
  <si>
    <t>Akseli, Orkun</t>
  </si>
  <si>
    <t>http://www.tandfebooks.com/isbn/9780203831618</t>
  </si>
  <si>
    <t>410.92</t>
  </si>
  <si>
    <t>P85.C79</t>
  </si>
  <si>
    <t>9780203878491</t>
  </si>
  <si>
    <t>9780415485753</t>
  </si>
  <si>
    <t>Just A Phrase I'm Going Through: My Life in Language</t>
  </si>
  <si>
    <t>Crystal, David</t>
  </si>
  <si>
    <t>http://www.tandfebooks.com/isbn/9780203878491</t>
  </si>
  <si>
    <t>372.6044</t>
  </si>
  <si>
    <t>9780203154779</t>
  </si>
  <si>
    <t>9780415607933</t>
  </si>
  <si>
    <t>Carter, James</t>
  </si>
  <si>
    <t>http://www.tandfebooks.com/isbn/9780203154779</t>
  </si>
  <si>
    <t>Sociology of Education</t>
  </si>
  <si>
    <t>320.513</t>
  </si>
  <si>
    <t>JC574</t>
  </si>
  <si>
    <t>9780203873328</t>
  </si>
  <si>
    <t>9780415957045</t>
  </si>
  <si>
    <t>Liberalism, Neoliberalism, Social Democracy: Thin Communitarian Perspectives on Political Philosophy and Education</t>
  </si>
  <si>
    <t>Olssen, Mark</t>
  </si>
  <si>
    <t>http://www.tandfebooks.com/isbn/9780203873328</t>
  </si>
  <si>
    <t>Museum and Heritage Studies</t>
  </si>
  <si>
    <t>069</t>
  </si>
  <si>
    <t>AM7</t>
  </si>
  <si>
    <t>9780203877456</t>
  </si>
  <si>
    <t>9780415463003</t>
  </si>
  <si>
    <t>Museums in a Troubled World: Renewal, Irrelevance or Collapse?</t>
  </si>
  <si>
    <t>Janes, Robert R.</t>
  </si>
  <si>
    <t>http://www.tandfebooks.com/isbn/9780203877456</t>
  </si>
  <si>
    <t>Theatre &amp; Performance Studies</t>
  </si>
  <si>
    <t>792.094109034</t>
  </si>
  <si>
    <t>PN2594</t>
  </si>
  <si>
    <t>9780203819067</t>
  </si>
  <si>
    <t>9780415889841</t>
  </si>
  <si>
    <t>Nineteenth-Century Theatre and the Imperial Encounter</t>
  </si>
  <si>
    <t>Gould, Marty</t>
  </si>
  <si>
    <t>http://www.tandfebooks.com/isbn/9780203819067</t>
  </si>
  <si>
    <t>International Law - Law</t>
  </si>
  <si>
    <t>341.2</t>
  </si>
  <si>
    <t>KZ3925</t>
  </si>
  <si>
    <t>9780203816837</t>
  </si>
  <si>
    <t>9780415565141</t>
  </si>
  <si>
    <t>Participants in the International Legal System: Multiple Perspectives on Non-state Actors in International Law</t>
  </si>
  <si>
    <t>d'Aspremont , Jean</t>
  </si>
  <si>
    <t>http://www.tandfebooks.com/isbn/9780203816837</t>
  </si>
  <si>
    <t>Social Psychology</t>
  </si>
  <si>
    <t>302</t>
  </si>
  <si>
    <t>HM1033</t>
  </si>
  <si>
    <t>9780203860885</t>
  </si>
  <si>
    <t>9780415567244</t>
  </si>
  <si>
    <t xml:space="preserve">van Langenhove, Luk </t>
  </si>
  <si>
    <t>http://www.tandfebooks.com/isbn/9780203860885</t>
  </si>
  <si>
    <t>Applied Social Psychology</t>
  </si>
  <si>
    <t>153.85</t>
  </si>
  <si>
    <t>BF637.B4</t>
  </si>
  <si>
    <t>9780203838020</t>
  </si>
  <si>
    <t>9780805859249</t>
  </si>
  <si>
    <t>Predicting and Changing Behavior: The Reasoned Action Approach</t>
  </si>
  <si>
    <t>Fishbein, Martin; Ajzen, Icek</t>
  </si>
  <si>
    <t>http://www.tandfebooks.com/isbn/9780203838020</t>
  </si>
  <si>
    <t>Sports Psychology</t>
  </si>
  <si>
    <t>796.01</t>
  </si>
  <si>
    <t>GV706.4</t>
  </si>
  <si>
    <t>9780203851333</t>
  </si>
  <si>
    <t>9780415579964</t>
  </si>
  <si>
    <t>Professional Practice in Sport Psychology: A review</t>
  </si>
  <si>
    <t xml:space="preserve">Hanton, Sheldon </t>
  </si>
  <si>
    <t>http://www.tandfebooks.com/isbn/9780203851333</t>
  </si>
  <si>
    <t>401.43</t>
  </si>
  <si>
    <t>P325.5.S55</t>
  </si>
  <si>
    <t>9780203870075</t>
  </si>
  <si>
    <t>9780415804400</t>
  </si>
  <si>
    <t>Semantic Prosody: A Critical Evaluation</t>
  </si>
  <si>
    <t>Stewart, Dominic</t>
  </si>
  <si>
    <t>http://www.tandfebooks.com/isbn/9780203870075</t>
  </si>
  <si>
    <t>954.93032</t>
  </si>
  <si>
    <t>KZ6795.S65</t>
  </si>
  <si>
    <t>9780203804346</t>
  </si>
  <si>
    <t>9780415588843</t>
  </si>
  <si>
    <t>Sri Lanka and the Responsibility to Protect: Politics, Ethnicity and Genocide</t>
  </si>
  <si>
    <t>Kingsbury, Damien</t>
  </si>
  <si>
    <t>http://www.tandfebooks.com/isbn/9780203804346</t>
  </si>
  <si>
    <t>Solar energy</t>
  </si>
  <si>
    <t>621.31244</t>
  </si>
  <si>
    <t>TK1087</t>
  </si>
  <si>
    <t>9781849776509</t>
  </si>
  <si>
    <t>9781844077137</t>
  </si>
  <si>
    <t>Stand-alone Solar Electric Systems: The Earthscan Expert Handbook for Planning, Design and Installation</t>
  </si>
  <si>
    <t>Hankins, Mark</t>
  </si>
  <si>
    <t>http://www.tandfebooks.com/isbn/9781849776509</t>
  </si>
  <si>
    <t>Creative Arts &amp; Expressive Therapies</t>
  </si>
  <si>
    <t>9780203893845</t>
  </si>
  <si>
    <t>9780415960946</t>
  </si>
  <si>
    <t>The Art of Art Therapy: What Every Art Therapist Needs to Know</t>
  </si>
  <si>
    <t>Rubin, Judith A.</t>
  </si>
  <si>
    <t>http://www.tandfebooks.com/isbn/9780203893845</t>
  </si>
  <si>
    <t>9780203847138</t>
  </si>
  <si>
    <t>9780415583688</t>
  </si>
  <si>
    <t>The EU's Role in World Politics: A Retreat from Liberal Internationalism</t>
  </si>
  <si>
    <t>Youngs, Richard</t>
  </si>
  <si>
    <t>http://www.tandfebooks.com/isbn/9780203847138</t>
  </si>
  <si>
    <t>International Organizations</t>
  </si>
  <si>
    <t>338.9</t>
  </si>
  <si>
    <t>HC241</t>
  </si>
  <si>
    <t>9780203875773</t>
  </si>
  <si>
    <t>9780415371971</t>
  </si>
  <si>
    <t>The Organisation for Economic Co-operation and Development (OECD)</t>
  </si>
  <si>
    <t>Woodward, Richard</t>
  </si>
  <si>
    <t>http://www.tandfebooks.com/isbn/9780203875773</t>
  </si>
  <si>
    <t>Business &amp; Company Law</t>
  </si>
  <si>
    <t>346.510664</t>
  </si>
  <si>
    <t>KNQ1056</t>
  </si>
  <si>
    <t>9780203123317</t>
  </si>
  <si>
    <t>9780415574013</t>
  </si>
  <si>
    <t>The Political Determinants of Corporate Governance in China</t>
  </si>
  <si>
    <t>Shi, Chenxia</t>
  </si>
  <si>
    <t>http://www.tandfebooks.com/isbn/9780203123317</t>
  </si>
  <si>
    <t>725.822</t>
  </si>
  <si>
    <t>NA6821</t>
  </si>
  <si>
    <t>9780203854686</t>
  </si>
  <si>
    <t>9780415548946</t>
  </si>
  <si>
    <t>Theatre Buildings: A Design Guide</t>
  </si>
  <si>
    <t>British Theatre Technicians, A</t>
  </si>
  <si>
    <t>http://www.tandfebooks.com/isbn/9780203854686</t>
  </si>
  <si>
    <t>Performance Theory; Practice and Practitioners</t>
  </si>
  <si>
    <t>793.31954</t>
  </si>
  <si>
    <t>GV1693</t>
  </si>
  <si>
    <t>9780203813966</t>
  </si>
  <si>
    <t>9780415617093</t>
  </si>
  <si>
    <t>Traversing Tradition: Celebrating Dance in India</t>
  </si>
  <si>
    <t xml:space="preserve">Sarkar, Urmimala </t>
  </si>
  <si>
    <t>Routledge India</t>
  </si>
  <si>
    <t>http://www.tandfebooks.com/isbn/9780203813966</t>
  </si>
  <si>
    <t>Mental Health Services &amp; Policy</t>
  </si>
  <si>
    <t>362.19689</t>
  </si>
  <si>
    <t>RA790.6</t>
  </si>
  <si>
    <t>9780203828069</t>
  </si>
  <si>
    <t>9780415876438</t>
  </si>
  <si>
    <t>Understanding the Behavioral Healthcare Crisis: The Promise of Integrated Care and Diagnostic Reform</t>
  </si>
  <si>
    <t>O'Donohue , William T.</t>
  </si>
  <si>
    <t>http://www.tandfebooks.com/isbn/9780203828069</t>
  </si>
  <si>
    <t>Social Work Policy</t>
  </si>
  <si>
    <t>344.420325</t>
  </si>
  <si>
    <t>KD3299</t>
  </si>
  <si>
    <t>9780203863671</t>
  </si>
  <si>
    <t>9780415477383</t>
  </si>
  <si>
    <t>Welfare's Forgotten Past: A Socio-legal History of the Poor Law</t>
  </si>
  <si>
    <t>Charlesworth, Lorie</t>
  </si>
  <si>
    <t>http://www.tandfebooks.com/isbn/9780203863671</t>
  </si>
  <si>
    <t>Technology in Education</t>
  </si>
  <si>
    <t>418.00785</t>
  </si>
  <si>
    <t>9780203831762</t>
  </si>
  <si>
    <t>9780415880862</t>
  </si>
  <si>
    <t>WorldCALL: International Perspectives on Computer-Assisted Language Learning</t>
  </si>
  <si>
    <t xml:space="preserve">Levy, Mike </t>
  </si>
  <si>
    <t>http://www.tandfebooks.com/isbn/9780203831762</t>
  </si>
  <si>
    <t>Classroom Practice</t>
  </si>
  <si>
    <t>370.95125</t>
  </si>
  <si>
    <t>LA1134.H6</t>
  </si>
  <si>
    <t>9780203347157</t>
  </si>
  <si>
    <t>9780415895941</t>
  </si>
  <si>
    <t>A Chinese Perspective on Teaching and Learning</t>
  </si>
  <si>
    <t>Eng, Betty C.</t>
  </si>
  <si>
    <t>http://www.tandfebooks.com/isbn/9780203347157</t>
  </si>
  <si>
    <t>Women's Studies</t>
  </si>
  <si>
    <t>305.420711</t>
  </si>
  <si>
    <t>HQ1181.U5</t>
  </si>
  <si>
    <t>9780203145050</t>
  </si>
  <si>
    <t>9780415898867</t>
  </si>
  <si>
    <t>Feminist Solidarity at the Crossroads: Intersectional Women's Studies for Transracial Alliance</t>
  </si>
  <si>
    <t>Vaz, Kim Marie</t>
  </si>
  <si>
    <t>http://www.tandfebooks.com/isbn/9780203145050</t>
  </si>
  <si>
    <t>Democracy</t>
  </si>
  <si>
    <t>321.8</t>
  </si>
  <si>
    <t>JC423</t>
  </si>
  <si>
    <t>9780203804803</t>
  </si>
  <si>
    <t>9780415596879</t>
  </si>
  <si>
    <t>The Conceptual Politics of Democracy Promotion</t>
  </si>
  <si>
    <t>Hobson, Christopher</t>
  </si>
  <si>
    <t>http://www.tandfebooks.com/isbn/9780203804803</t>
  </si>
  <si>
    <t>320.5409519</t>
  </si>
  <si>
    <t>DS916.35</t>
  </si>
  <si>
    <t>9780203816042</t>
  </si>
  <si>
    <t>9780415602563</t>
  </si>
  <si>
    <t>Aesthetic Constructions of Korean Nationalism: Spectacle, Politics and History</t>
  </si>
  <si>
    <t>Kal, Hong</t>
  </si>
  <si>
    <t>http://www.tandfebooks.com/isbn/9780203816042</t>
  </si>
  <si>
    <t>South East Asian Studies</t>
  </si>
  <si>
    <t>658.00959</t>
  </si>
  <si>
    <t>HF5389</t>
  </si>
  <si>
    <t>9780203862230</t>
  </si>
  <si>
    <t>9780415562027</t>
  </si>
  <si>
    <t>Business Practices in Southeast Asia: An interdisciplinary analysis of theravada Buddhist countries</t>
  </si>
  <si>
    <t>Hipsher, Scott A.</t>
  </si>
  <si>
    <t>http://www.tandfebooks.com/isbn/9780203862230</t>
  </si>
  <si>
    <t>323.01</t>
  </si>
  <si>
    <t>JC571</t>
  </si>
  <si>
    <t>9780203863015</t>
  </si>
  <si>
    <t>9780415563666</t>
  </si>
  <si>
    <t>Cultural Diversity, Heritage and Human Rights: Intersections in Theory and Practice</t>
  </si>
  <si>
    <t xml:space="preserve">Logan, William </t>
  </si>
  <si>
    <t>http://www.tandfebooks.com/isbn/9780203863015</t>
  </si>
  <si>
    <t>Tourism Development/Impacts</t>
  </si>
  <si>
    <t>796.7</t>
  </si>
  <si>
    <t>GV1021</t>
  </si>
  <si>
    <t>9780203880395</t>
  </si>
  <si>
    <t>9780415491495</t>
  </si>
  <si>
    <t>Drive Tourism: Trends and Emerging Markets</t>
  </si>
  <si>
    <t>Prideaux, Bruce</t>
  </si>
  <si>
    <t>http://www.tandfebooks.com/isbn/9780203880395</t>
  </si>
  <si>
    <t>634.92</t>
  </si>
  <si>
    <t>QK938.F6</t>
  </si>
  <si>
    <t>9781849776431</t>
  </si>
  <si>
    <t>9781844079223</t>
  </si>
  <si>
    <t>Forecasting Forest Futures: A Hybrid Modelling Approach to the Assessment of Sustainability of Forest Ecosystems and Their Values</t>
  </si>
  <si>
    <t xml:space="preserve">Scoullar, Kim; Seely, Brad      </t>
  </si>
  <si>
    <t>http://www.tandfebooks.com/isbn/9781849776431</t>
  </si>
  <si>
    <t>Regulation</t>
  </si>
  <si>
    <t>G156.5.H47</t>
  </si>
  <si>
    <t>9780203847190</t>
  </si>
  <si>
    <t>9780415425599</t>
  </si>
  <si>
    <t>From Heritage to Terrorism: Regulating Tourism in an Age of Uncertainty</t>
  </si>
  <si>
    <t>Simpson, Brian; Simpson, Chery</t>
  </si>
  <si>
    <t>http://www.tandfebooks.com/isbn/9780203847190</t>
  </si>
  <si>
    <t>Ethics and Philosophy of Sport</t>
  </si>
  <si>
    <t>796.082</t>
  </si>
  <si>
    <t>GV709</t>
  </si>
  <si>
    <t>9780203885550</t>
  </si>
  <si>
    <t>9780415476614</t>
  </si>
  <si>
    <t>Philosophical Perspectives on Gender in Sport and Physical Activity</t>
  </si>
  <si>
    <t>Weaving, Charlene</t>
  </si>
  <si>
    <t>http://www.tandfebooks.com/isbn/9780203885550</t>
  </si>
  <si>
    <t>Asian Culture &amp; Society</t>
  </si>
  <si>
    <t>302.2350835095</t>
  </si>
  <si>
    <t>HM851</t>
  </si>
  <si>
    <t>9780203859148</t>
  </si>
  <si>
    <t>9780415547956</t>
  </si>
  <si>
    <t>Youth, Society and Mobile Media in Asia</t>
  </si>
  <si>
    <t>Donald, Stephanie Hemelryk</t>
  </si>
  <si>
    <t>http://www.tandfebooks.com/isbn/9780203859148</t>
  </si>
  <si>
    <t>616.8527</t>
  </si>
  <si>
    <t>RC537</t>
  </si>
  <si>
    <t>9780203832172</t>
  </si>
  <si>
    <t>9780415576765</t>
  </si>
  <si>
    <t>Object Relations in Depression: A Return to Theory</t>
  </si>
  <si>
    <t>Lubbe, Trevor</t>
  </si>
  <si>
    <t>http://www.tandfebooks.com/isbn/9780203832172</t>
  </si>
  <si>
    <t>International Secured Transactions Law: Facilitation of Credit and International Conventions and Instruments</t>
  </si>
  <si>
    <t>Just Imagine: Music, images and text to inspire creative writing</t>
  </si>
  <si>
    <t>People and Societies: Rom Harraé and Designing the Social Sciences</t>
  </si>
  <si>
    <t>History | Medieval History 400-1500</t>
  </si>
  <si>
    <t>274.202</t>
  </si>
  <si>
    <t>BR746</t>
  </si>
  <si>
    <t>9780203307106</t>
  </si>
  <si>
    <t>9780415353670</t>
  </si>
  <si>
    <t>(re-)reading bede: the historia ecclisiastica in english history</t>
  </si>
  <si>
    <t>1</t>
  </si>
  <si>
    <t>Higham, N.J.</t>
  </si>
  <si>
    <t>2006</t>
  </si>
  <si>
    <t>International Finance | Asian Economics</t>
  </si>
  <si>
    <t>332.456095</t>
  </si>
  <si>
    <t>HG3968</t>
  </si>
  <si>
    <t>9780203966969</t>
  </si>
  <si>
    <t>9780415383769</t>
  </si>
  <si>
    <t>a basket currency for asia</t>
  </si>
  <si>
    <t>Ito, Takatoshi</t>
  </si>
  <si>
    <t>Media &amp; Communications | Social Psychology</t>
  </si>
  <si>
    <t>302.23019</t>
  </si>
  <si>
    <t>P96.P75</t>
  </si>
  <si>
    <t>9780203892718</t>
  </si>
  <si>
    <t>9780415993111</t>
  </si>
  <si>
    <t>a cognitive psychology of mass communication</t>
  </si>
  <si>
    <t>5</t>
  </si>
  <si>
    <t>Harris, Richard Jackson</t>
  </si>
  <si>
    <t>2009</t>
  </si>
  <si>
    <t>Early Years | Gifted &amp; Talented</t>
  </si>
  <si>
    <t>495.1321</t>
  </si>
  <si>
    <t>PL1171</t>
  </si>
  <si>
    <t>9780203928202</t>
  </si>
  <si>
    <t>9780415464925</t>
  </si>
  <si>
    <t>a dictionary of chinese characters: accessed by phonetics</t>
  </si>
  <si>
    <t>Paton, Stewart</t>
  </si>
  <si>
    <t>2008</t>
  </si>
  <si>
    <t>Language Teaching &amp; Learning | Dictionaries &amp; Reference</t>
  </si>
  <si>
    <t>443.21</t>
  </si>
  <si>
    <t>PC2691</t>
  </si>
  <si>
    <t>9780203883044</t>
  </si>
  <si>
    <t>9780415775304</t>
  </si>
  <si>
    <t>a frequency dictionary of french: core vocabulary for learners</t>
  </si>
  <si>
    <t>Bras, Yvon Le</t>
  </si>
  <si>
    <t>Education Policy &amp; Politics | School Leadership, Management &amp; Administration</t>
  </si>
  <si>
    <t>370.941</t>
  </si>
  <si>
    <t>LA632</t>
  </si>
  <si>
    <t>9780203878484</t>
  </si>
  <si>
    <t>9780415482523</t>
  </si>
  <si>
    <t>a good school for every child</t>
  </si>
  <si>
    <t>Taylor, Cyril</t>
  </si>
  <si>
    <t>David Fulton Publishers</t>
  </si>
  <si>
    <t>Higher Education | Teaching &amp; Learning</t>
  </si>
  <si>
    <t>371.344678</t>
  </si>
  <si>
    <t>LB1044.87</t>
  </si>
  <si>
    <t>9780203864265</t>
  </si>
  <si>
    <t>9780415997997</t>
  </si>
  <si>
    <t>a guide to authentic e-learning</t>
  </si>
  <si>
    <t>Herrington, Jan</t>
  </si>
  <si>
    <t>Introductory &amp; Intermediate Statistics | SPSS - PASW Statistics</t>
  </si>
  <si>
    <t>418.0072</t>
  </si>
  <si>
    <t>P118.2</t>
  </si>
  <si>
    <t>9780203875964</t>
  </si>
  <si>
    <t>9780805861853</t>
  </si>
  <si>
    <t>a guide to doing statistics in second language research using spss</t>
  </si>
  <si>
    <t>Larson-Hall, Jenifer</t>
  </si>
  <si>
    <t>Higher Education | Post-Compulsory Education</t>
  </si>
  <si>
    <t>9780203891414</t>
  </si>
  <si>
    <t>9780415434638</t>
  </si>
  <si>
    <t>a handbook for teaching and learning in higher education: enhancing academic practice</t>
  </si>
  <si>
    <t>3</t>
  </si>
  <si>
    <t>Fry, Heather</t>
  </si>
  <si>
    <t>Child Care &amp; Child Protection | Youth Work</t>
  </si>
  <si>
    <t>323.042083</t>
  </si>
  <si>
    <t>HQ789</t>
  </si>
  <si>
    <t>9780203871072</t>
  </si>
  <si>
    <t>9780415468510</t>
  </si>
  <si>
    <t>a handbook of children and young people's participation</t>
  </si>
  <si>
    <t>Percy-Smith, Barry</t>
  </si>
  <si>
    <t>Early Childhood | Childhood</t>
  </si>
  <si>
    <t>306.481</t>
  </si>
  <si>
    <t>LB1139.35.P55</t>
  </si>
  <si>
    <t>9780203868652</t>
  </si>
  <si>
    <t>9780415806190</t>
  </si>
  <si>
    <t>a history of children's play and play environments: toward a contemporary child-saving movement</t>
  </si>
  <si>
    <t>Frost, Joe L.</t>
  </si>
  <si>
    <t>Cultural Studies | Popular Culture</t>
  </si>
  <si>
    <t>791.436170941</t>
  </si>
  <si>
    <t>PN1995.9.C55</t>
  </si>
  <si>
    <t>9780203022566</t>
  </si>
  <si>
    <t>9780415168786</t>
  </si>
  <si>
    <t>a national joke: popular comedy and english cultural identity</t>
  </si>
  <si>
    <t>Medhurst, Andy</t>
  </si>
  <si>
    <t>2005</t>
  </si>
  <si>
    <t>Asian Business | Japanese Business</t>
  </si>
  <si>
    <t>952.05</t>
  </si>
  <si>
    <t>HC462.95</t>
  </si>
  <si>
    <t>9780203928011</t>
  </si>
  <si>
    <t>9780415453110</t>
  </si>
  <si>
    <t>a new japan for the twenty-first century: an inside overview of current fundamental changes</t>
  </si>
  <si>
    <t>Segers, Rien T.</t>
  </si>
  <si>
    <t>Aesthetics | Visual Culture</t>
  </si>
  <si>
    <t>776.01</t>
  </si>
  <si>
    <t>N7433.8</t>
  </si>
  <si>
    <t>9780203872345</t>
  </si>
  <si>
    <t>9780415547611</t>
  </si>
  <si>
    <t>a philosophy of computer art</t>
  </si>
  <si>
    <t>Lopes, Dominic</t>
  </si>
  <si>
    <t>Asian Politics | Chinese Politics</t>
  </si>
  <si>
    <t>355.03305</t>
  </si>
  <si>
    <t>DS518.15</t>
  </si>
  <si>
    <t>9780203886946</t>
  </si>
  <si>
    <t>9780415449403</t>
  </si>
  <si>
    <t>a rising china and security in east asia: identity construction and security discourse</t>
  </si>
  <si>
    <t>Li, Rex</t>
  </si>
  <si>
    <t>Social &amp; Cultural History | Sports History</t>
  </si>
  <si>
    <t>306.483094109034</t>
  </si>
  <si>
    <t>9780203497401</t>
  </si>
  <si>
    <t>9780714652450</t>
  </si>
  <si>
    <t>a sport-loving society: victorian and edwardian middle-class england at play</t>
  </si>
  <si>
    <t>Majumdar, Boria</t>
  </si>
  <si>
    <t>Frank Cass</t>
  </si>
  <si>
    <t>Social Work</t>
  </si>
  <si>
    <t>361.30941</t>
  </si>
  <si>
    <t>HV245</t>
  </si>
  <si>
    <t>9780203867969</t>
  </si>
  <si>
    <t>9780415347204</t>
  </si>
  <si>
    <t>a textbook of social work</t>
  </si>
  <si>
    <t>Macdonald, Geraldine</t>
  </si>
  <si>
    <t>Philosophy | Theories of Race &amp; Ethnicity</t>
  </si>
  <si>
    <t>305.8001</t>
  </si>
  <si>
    <t>GN269</t>
  </si>
  <si>
    <t>9780203880951</t>
  </si>
  <si>
    <t>9780415990721</t>
  </si>
  <si>
    <t>a theory of race</t>
  </si>
  <si>
    <t>Glasgow, Joshua</t>
  </si>
  <si>
    <t>Philosophy of Religion | Political Philosophy</t>
  </si>
  <si>
    <t>194</t>
  </si>
  <si>
    <t>B2430.W474</t>
  </si>
  <si>
    <t>9780203092491</t>
  </si>
  <si>
    <t>9780415563628</t>
  </si>
  <si>
    <t>a truer liberty (routledge revivals)</t>
  </si>
  <si>
    <t>Blum, Laurence A.</t>
  </si>
  <si>
    <t>Language &amp; Linguistics | Grammar, Syntax &amp; Linguistic Structure</t>
  </si>
  <si>
    <t>417.2</t>
  </si>
  <si>
    <t>P120.V37</t>
  </si>
  <si>
    <t>9780203968154</t>
  </si>
  <si>
    <t>9780415390750</t>
  </si>
  <si>
    <t>a unification of morphology and syntax: investigations into romance and albanian dialects</t>
  </si>
  <si>
    <t>Manzini, M. Rita</t>
  </si>
  <si>
    <t>Cultural Studies | Cultural Theory</t>
  </si>
  <si>
    <t>828.91409</t>
  </si>
  <si>
    <t>PR6073.I4329</t>
  </si>
  <si>
    <t>9780203865156</t>
  </si>
  <si>
    <t>9780415545792</t>
  </si>
  <si>
    <t>about raymond williams</t>
  </si>
  <si>
    <t>Seidl, Monika</t>
  </si>
  <si>
    <t>Higher Education | International &amp; Comparative Education</t>
  </si>
  <si>
    <t>378.12</t>
  </si>
  <si>
    <t>LB1778</t>
  </si>
  <si>
    <t>9780203865255</t>
  </si>
  <si>
    <t>9780415990905</t>
  </si>
  <si>
    <t>academic and professional identities in higher education: the challenges of a diversifying workforce</t>
  </si>
  <si>
    <t>Whitchurch, Celia</t>
  </si>
  <si>
    <t>English &amp; Literacy/Language Arts | English</t>
  </si>
  <si>
    <t>428.00712</t>
  </si>
  <si>
    <t>LB1632</t>
  </si>
  <si>
    <t>9780203859575</t>
  </si>
  <si>
    <t>9780415999656</t>
  </si>
  <si>
    <t>academic language/literacy strategies for adolescents: a how-to manual for educators</t>
  </si>
  <si>
    <t>Hirai, Debbie</t>
  </si>
  <si>
    <t>Accounting | Business Ethics</t>
  </si>
  <si>
    <t>HF5625.15</t>
  </si>
  <si>
    <t>9780203012628</t>
  </si>
  <si>
    <t>9780415362351</t>
  </si>
  <si>
    <t>accounting and business ethics</t>
  </si>
  <si>
    <t>McPhail, Ken</t>
  </si>
  <si>
    <t>Financial Accounting | Financial Reporting, Financial Statements</t>
  </si>
  <si>
    <t>657.7</t>
  </si>
  <si>
    <t>HF5681.G6</t>
  </si>
  <si>
    <t>9780203873809</t>
  </si>
  <si>
    <t>9780415451499</t>
  </si>
  <si>
    <t>accounting for goodwill</t>
  </si>
  <si>
    <t>Zanoni, Andrea Beretta</t>
  </si>
  <si>
    <t>Public Finance Accounting | Public Ownership, Nationalization &amp; Public Management</t>
  </si>
  <si>
    <t>352.4390941</t>
  </si>
  <si>
    <t>JN329.D43</t>
  </si>
  <si>
    <t>9780203926635</t>
  </si>
  <si>
    <t>9780415425902</t>
  </si>
  <si>
    <t>accounting in politics: devolution and democratic accountability</t>
  </si>
  <si>
    <t>Ezzamel, Mahmoud</t>
  </si>
  <si>
    <t>Business &amp; Management | Business &amp; Corporate Strategy</t>
  </si>
  <si>
    <t>658.3</t>
  </si>
  <si>
    <t>HD4904.7</t>
  </si>
  <si>
    <t>9780203875209</t>
  </si>
  <si>
    <t>9780415548342</t>
  </si>
  <si>
    <t>achieving a triple win: human capital management of the employee lifecycle</t>
  </si>
  <si>
    <t>Thompsen, Joyce A.</t>
  </si>
  <si>
    <t>Acting | Musicals</t>
  </si>
  <si>
    <t>792.6028</t>
  </si>
  <si>
    <t>MT956</t>
  </si>
  <si>
    <t>9780203931073</t>
  </si>
  <si>
    <t>9780415773188</t>
  </si>
  <si>
    <t>acting in musical theatre: a comprehensive course</t>
  </si>
  <si>
    <t>Deer, Joe</t>
  </si>
  <si>
    <t>Educational Research | Higher Education</t>
  </si>
  <si>
    <t>9780203870433</t>
  </si>
  <si>
    <t>9780415468466</t>
  </si>
  <si>
    <t>action research in teaching and learning</t>
  </si>
  <si>
    <t>Lin, S Norton</t>
  </si>
  <si>
    <t>Asian Studies | Asian Politics</t>
  </si>
  <si>
    <t>342.506</t>
  </si>
  <si>
    <t>KNC620</t>
  </si>
  <si>
    <t>9780203888681</t>
  </si>
  <si>
    <t>9780415776837</t>
  </si>
  <si>
    <t>administrative law and governance in asia: comparative perspectives</t>
  </si>
  <si>
    <t>Ginsburg, Tom</t>
  </si>
  <si>
    <t>Adolescent Development | Child &amp; Adolescent Psychiatry &amp; Clinical Psychology</t>
  </si>
  <si>
    <t>155.51824</t>
  </si>
  <si>
    <t>BF724.3.A32</t>
  </si>
  <si>
    <t>9780203938706</t>
  </si>
  <si>
    <t>9780415405713</t>
  </si>
  <si>
    <t>Adolescent Coping - Advances in Theory, Research and Practice</t>
  </si>
  <si>
    <t>2</t>
  </si>
  <si>
    <t>Frydenberg, Erica</t>
  </si>
  <si>
    <t>Sales &amp; Marketing Management | Marketing Communication</t>
  </si>
  <si>
    <t>9780203874127</t>
  </si>
  <si>
    <t>9780415492386</t>
  </si>
  <si>
    <t>advances in tourism destination marketing: managing networks</t>
  </si>
  <si>
    <t>Kozak, Metin</t>
  </si>
  <si>
    <t>African Studies | African Literature</t>
  </si>
  <si>
    <t>398.20966.</t>
  </si>
  <si>
    <t>GR351.32.Y56</t>
  </si>
  <si>
    <t>9780203863589</t>
  </si>
  <si>
    <t>9780415805926</t>
  </si>
  <si>
    <t>african discourse in islam, oral traditions, and performance</t>
  </si>
  <si>
    <t>Na'Allah, Abdul-Rasheed</t>
  </si>
  <si>
    <t>Asian Culture &amp; Society | South East Asian Studies</t>
  </si>
  <si>
    <t>362.6095</t>
  </si>
  <si>
    <t>HQ1064.E18</t>
  </si>
  <si>
    <t>9780203881828</t>
  </si>
  <si>
    <t>9780415454650</t>
  </si>
  <si>
    <t>ageing in east asia: challenges and policies for the twenty-first century</t>
  </si>
  <si>
    <t>Fu, Tsung-hsi</t>
  </si>
  <si>
    <t>Architecture | Theory of Architecture</t>
  </si>
  <si>
    <t>720.103</t>
  </si>
  <si>
    <t>NA2543.S6</t>
  </si>
  <si>
    <t>9780203860298</t>
  </si>
  <si>
    <t>9780415566018</t>
  </si>
  <si>
    <t>agency: working with uncertain architectures</t>
  </si>
  <si>
    <t>Kossak, Florian</t>
  </si>
  <si>
    <t>Agriculture | Economics and  Development</t>
  </si>
  <si>
    <t>338.1094</t>
  </si>
  <si>
    <t>HD1917</t>
  </si>
  <si>
    <t>9780203928776</t>
  </si>
  <si>
    <t>9780415424875</t>
  </si>
  <si>
    <t>agriculture and economic development in europe since 1870</t>
  </si>
  <si>
    <t>Pinilla, Vicente</t>
  </si>
  <si>
    <t>Air Pollution | Pollution Control</t>
  </si>
  <si>
    <t>363.739220954021</t>
  </si>
  <si>
    <t>TD883.7.I4</t>
  </si>
  <si>
    <t>9780203871966</t>
  </si>
  <si>
    <t>9780415479332</t>
  </si>
  <si>
    <t>air pollution: measurement, modelling and mitigation</t>
  </si>
  <si>
    <t>Tiwary, Abhishek</t>
  </si>
  <si>
    <t>Literary/Critical Theory | American &amp; Canadian Literature</t>
  </si>
  <si>
    <t>801.950973</t>
  </si>
  <si>
    <t>PS78</t>
  </si>
  <si>
    <t>9780203873052</t>
  </si>
  <si>
    <t>9780415778176</t>
  </si>
  <si>
    <t>american literary criticism since the 1930s</t>
  </si>
  <si>
    <t>Leitch, Vincent B.</t>
  </si>
  <si>
    <t>Communication Studies</t>
  </si>
  <si>
    <t>302.201</t>
  </si>
  <si>
    <t>P91</t>
  </si>
  <si>
    <t>9780203887011</t>
  </si>
  <si>
    <t>9780805863819</t>
  </si>
  <si>
    <t>an integrated approach to communication theory and research</t>
  </si>
  <si>
    <t>Don, W.</t>
  </si>
  <si>
    <t>Planning | Planning Techniques</t>
  </si>
  <si>
    <t>307.14</t>
  </si>
  <si>
    <t>9780203886939</t>
  </si>
  <si>
    <t>9780415773843</t>
  </si>
  <si>
    <t>an introduction to community development</t>
  </si>
  <si>
    <t>Phillips, Rhonda</t>
  </si>
  <si>
    <t>Literature | Introductory Literary Studies</t>
  </si>
  <si>
    <t>809.923</t>
  </si>
  <si>
    <t>PN212</t>
  </si>
  <si>
    <t>9780203882887</t>
  </si>
  <si>
    <t>9780415450294</t>
  </si>
  <si>
    <t>an introduction to narratology</t>
  </si>
  <si>
    <t>Fludernik, Monika</t>
  </si>
  <si>
    <t>Academic Librarianship | Teaching Librarianship</t>
  </si>
  <si>
    <t>020.7155</t>
  </si>
  <si>
    <t>Z682.4.C63</t>
  </si>
  <si>
    <t>9780203883006</t>
  </si>
  <si>
    <t>9780789038449</t>
  </si>
  <si>
    <t>an introduction to staff development in academic libraries</t>
  </si>
  <si>
    <t>Connor, Elizabeth</t>
  </si>
  <si>
    <t>Architecture | Architectural Graphics</t>
  </si>
  <si>
    <t>721</t>
  </si>
  <si>
    <t>NA2750</t>
  </si>
  <si>
    <t>9780203880906</t>
  </si>
  <si>
    <t>9780415489270</t>
  </si>
  <si>
    <t>analysing architecture</t>
  </si>
  <si>
    <t>Unwin, Simon</t>
  </si>
  <si>
    <t>Architectural History | Theory of Architecture</t>
  </si>
  <si>
    <t>174.972</t>
  </si>
  <si>
    <t>NA2543.G46</t>
  </si>
  <si>
    <t>9780203356777</t>
  </si>
  <si>
    <t>9780415323734</t>
  </si>
  <si>
    <t>architecture, ethics and globalization</t>
  </si>
  <si>
    <t>Owen, Graham</t>
  </si>
  <si>
    <t>Theory of Architecture | Sociology of Culture</t>
  </si>
  <si>
    <t>9780203869499</t>
  </si>
  <si>
    <t>9780415547239</t>
  </si>
  <si>
    <t>architecture, participation and society</t>
  </si>
  <si>
    <t>Jenkins, Paul</t>
  </si>
  <si>
    <t>Fine Art | History of Art &amp; Design</t>
  </si>
  <si>
    <t>709</t>
  </si>
  <si>
    <t>N7425</t>
  </si>
  <si>
    <t>9780203098806</t>
  </si>
  <si>
    <t>9780415373098</t>
  </si>
  <si>
    <t>art history: the basics</t>
  </si>
  <si>
    <t>Pooke, Grant</t>
  </si>
  <si>
    <t>2007</t>
  </si>
  <si>
    <t>Arts Administration | Non-profitmaking Organizations</t>
  </si>
  <si>
    <t>706.8</t>
  </si>
  <si>
    <t>NX760</t>
  </si>
  <si>
    <t>9780203865347</t>
  </si>
  <si>
    <t>9780415423908</t>
  </si>
  <si>
    <t>arts management</t>
  </si>
  <si>
    <t>Chong, Derrick</t>
  </si>
  <si>
    <t>Film Studies</t>
  </si>
  <si>
    <t>791.43</t>
  </si>
  <si>
    <t>PN1994</t>
  </si>
  <si>
    <t>9780203871621</t>
  </si>
  <si>
    <t>9780415454339</t>
  </si>
  <si>
    <t>as film studies: the essential introduction</t>
  </si>
  <si>
    <t>Gaffney, Freddie</t>
  </si>
  <si>
    <t>Literary/Critical Theory | Poetry</t>
  </si>
  <si>
    <t>810.9895</t>
  </si>
  <si>
    <t>PS153.A84</t>
  </si>
  <si>
    <t>9780203937242</t>
  </si>
  <si>
    <t>9780415957175</t>
  </si>
  <si>
    <t>asian diaspora poetry in north america</t>
  </si>
  <si>
    <t>Zhang, Benzi</t>
  </si>
  <si>
    <t>American History | Modern History 1750-1945</t>
  </si>
  <si>
    <t>973</t>
  </si>
  <si>
    <t>E178.6</t>
  </si>
  <si>
    <t>9780203881293</t>
  </si>
  <si>
    <t>9780415423410</t>
  </si>
  <si>
    <t>aspects of american history</t>
  </si>
  <si>
    <t>Henderson, Simon</t>
  </si>
  <si>
    <t>Education  | Inclusion and Special Educational Needs</t>
  </si>
  <si>
    <t>362.196858832</t>
  </si>
  <si>
    <t>RC553.A88</t>
  </si>
  <si>
    <t>9780203864869</t>
  </si>
  <si>
    <t>9780415483711</t>
  </si>
  <si>
    <t>asperger syndrome: a practical guide for teachers</t>
  </si>
  <si>
    <t>Cumine, Val</t>
  </si>
  <si>
    <t>Library &amp; Information Science</t>
  </si>
  <si>
    <t>020.285</t>
  </si>
  <si>
    <t>Z666.5</t>
  </si>
  <si>
    <t>9780203855799</t>
  </si>
  <si>
    <t>9781857434873</t>
  </si>
  <si>
    <t>assessing information needs in the age of the digital consumer</t>
  </si>
  <si>
    <t>Nicholas, David</t>
  </si>
  <si>
    <t>Assessment &amp; Testing | Allied Health</t>
  </si>
  <si>
    <t>610.71</t>
  </si>
  <si>
    <t>R834.5</t>
  </si>
  <si>
    <t>9780203880135</t>
  </si>
  <si>
    <t>9780805861273</t>
  </si>
  <si>
    <t>assessment in health professions education</t>
  </si>
  <si>
    <t>Downing, Steven M.</t>
  </si>
  <si>
    <t>Atmospheric Sciences | Environmental Sciences</t>
  </si>
  <si>
    <t>551.5</t>
  </si>
  <si>
    <t>QC861.3</t>
  </si>
  <si>
    <t>9780203871027</t>
  </si>
  <si>
    <t>9780415465694</t>
  </si>
  <si>
    <t>atmosphere, weather and climate</t>
  </si>
  <si>
    <t>Barry, Roger G.</t>
  </si>
  <si>
    <t>Architectural Design &amp; Structure | Building Acoustics</t>
  </si>
  <si>
    <t>725.81</t>
  </si>
  <si>
    <t>NA2800</t>
  </si>
  <si>
    <t>9780203874226</t>
  </si>
  <si>
    <t>9780419245100</t>
  </si>
  <si>
    <t>auditorium acoustics and architectural design</t>
  </si>
  <si>
    <t>Barron, Michael</t>
  </si>
  <si>
    <t>Taylor &amp; Francis</t>
  </si>
  <si>
    <t>Cultural Studies | Media &amp; Film Studies</t>
  </si>
  <si>
    <t>362.19685882</t>
  </si>
  <si>
    <t>9780203935088</t>
  </si>
  <si>
    <t>9780415956444</t>
  </si>
  <si>
    <t>autism and representation</t>
  </si>
  <si>
    <t>Osteen, Mark</t>
  </si>
  <si>
    <t>Medical Ethics | Medical &amp; Healthcare Law</t>
  </si>
  <si>
    <t>344.0412</t>
  </si>
  <si>
    <t>K3611.I5</t>
  </si>
  <si>
    <t>9780203873199</t>
  </si>
  <si>
    <t>9780415473392</t>
  </si>
  <si>
    <t>autonomy, consent and the law</t>
  </si>
  <si>
    <t>McLean, Sheila A.M.</t>
  </si>
  <si>
    <t>Aerospace &amp; Air Transport Industries | Environmental Policy</t>
  </si>
  <si>
    <t>629.13435</t>
  </si>
  <si>
    <t>TD195.A27</t>
  </si>
  <si>
    <t>9780203891896</t>
  </si>
  <si>
    <t>9780415397056</t>
  </si>
  <si>
    <t>aviation and climate change: lessons for european policy</t>
  </si>
  <si>
    <t>Bows, Alice</t>
  </si>
  <si>
    <t>Macroeconomics | Banking</t>
  </si>
  <si>
    <t>332.10684</t>
  </si>
  <si>
    <t>HG1615</t>
  </si>
  <si>
    <t>9780203030899</t>
  </si>
  <si>
    <t>9780415397667</t>
  </si>
  <si>
    <t>bank performance: a theoretical and empirical framework for the analysis of profitability, competition and efficiency</t>
  </si>
  <si>
    <t>Bos, Jaap W.B.</t>
  </si>
  <si>
    <t>Architecture | Urban Studies</t>
  </si>
  <si>
    <t>9780203875001</t>
  </si>
  <si>
    <t>9780415416368</t>
  </si>
  <si>
    <t>becoming places</t>
  </si>
  <si>
    <t>Dovey, Kim</t>
  </si>
  <si>
    <t>Educational Psychology | Educational Psychology</t>
  </si>
  <si>
    <t>371.93</t>
  </si>
  <si>
    <t>LB1124</t>
  </si>
  <si>
    <t>9780203879801</t>
  </si>
  <si>
    <t>9780415990073</t>
  </si>
  <si>
    <t>behavior analysis for effective teaching</t>
  </si>
  <si>
    <t>Vargas, Julie</t>
  </si>
  <si>
    <t>Social Work | Medical Social Work</t>
  </si>
  <si>
    <t>616.0019</t>
  </si>
  <si>
    <t>R726.5</t>
  </si>
  <si>
    <t>9780203884911</t>
  </si>
  <si>
    <t>9780789025197</t>
  </si>
  <si>
    <t>behavioral medicine: a social worker's guide</t>
  </si>
  <si>
    <t>Wodarski, John S.</t>
  </si>
  <si>
    <t>Asian History | Chinese Studies</t>
  </si>
  <si>
    <t>951.156</t>
  </si>
  <si>
    <t>DS795.3</t>
  </si>
  <si>
    <t>9780203968611</t>
  </si>
  <si>
    <t>9780415399067</t>
  </si>
  <si>
    <t>beijing - a concise history</t>
  </si>
  <si>
    <t>Haw, Stephen</t>
  </si>
  <si>
    <t>Environmental Economics | Ecological Economics</t>
  </si>
  <si>
    <t>333.7094</t>
  </si>
  <si>
    <t>HC300.295.E5</t>
  </si>
  <si>
    <t>9780203878095</t>
  </si>
  <si>
    <t>9780415478519</t>
  </si>
  <si>
    <t>benefits of environmental policy: conference volume of the 6th chemnitz symposium 'europe and environment'</t>
  </si>
  <si>
    <t>John, Klaus Dieter</t>
  </si>
  <si>
    <t>Drama by Period - 20th Century to Present | Theatre History</t>
  </si>
  <si>
    <t>832.912</t>
  </si>
  <si>
    <t>PT2603.R397</t>
  </si>
  <si>
    <t>9780203000991</t>
  </si>
  <si>
    <t>9780415375085</t>
  </si>
  <si>
    <t>bertolt brecht</t>
  </si>
  <si>
    <t>Mumford, Meg</t>
  </si>
  <si>
    <t>Language &amp; Linguistics | Grammar</t>
  </si>
  <si>
    <t>415</t>
  </si>
  <si>
    <t>P291</t>
  </si>
  <si>
    <t>9780203873526</t>
  </si>
  <si>
    <t>9780415990912</t>
  </si>
  <si>
    <t>between syntax and semantics</t>
  </si>
  <si>
    <t>Huang, C.T. James</t>
  </si>
  <si>
    <t>Ethics Philosophy | Medical Ethics</t>
  </si>
  <si>
    <t>174.957</t>
  </si>
  <si>
    <t>R724</t>
  </si>
  <si>
    <t>9780203945025</t>
  </si>
  <si>
    <t>9781844720538</t>
  </si>
  <si>
    <t>bioethics and the humanities: attitudes and perceptions</t>
  </si>
  <si>
    <t>Downie, Robin</t>
  </si>
  <si>
    <t>Theories of Crime | Biology</t>
  </si>
  <si>
    <t>364.24</t>
  </si>
  <si>
    <t>HV6115</t>
  </si>
  <si>
    <t>9780203875841</t>
  </si>
  <si>
    <t>9780415801928</t>
  </si>
  <si>
    <t>biology and criminology: the biosocial synthesis</t>
  </si>
  <si>
    <t>Walsh, Anthony</t>
  </si>
  <si>
    <t>Black Studies - Race &amp; Ethnic Studies | Masculinity</t>
  </si>
  <si>
    <t>155.332</t>
  </si>
  <si>
    <t>BF692.5</t>
  </si>
  <si>
    <t>9780203864227</t>
  </si>
  <si>
    <t>9780415872775</t>
  </si>
  <si>
    <t>black masculinity and sexual politics</t>
  </si>
  <si>
    <t>Lemelle, Anthony J.</t>
  </si>
  <si>
    <t>Marketing Communication | Consumer Behaviour</t>
  </si>
  <si>
    <t>658.827</t>
  </si>
  <si>
    <t>HD69.B7</t>
  </si>
  <si>
    <t>9780203996171</t>
  </si>
  <si>
    <t>9780415443265</t>
  </si>
  <si>
    <t>brand management: research, theory and practice</t>
  </si>
  <si>
    <t>Knudtzen, Charlotte F.</t>
  </si>
  <si>
    <t>Sociology &amp; Social Policy | Urban Studies</t>
  </si>
  <si>
    <t>659.1997491</t>
  </si>
  <si>
    <t>HF5827.6</t>
  </si>
  <si>
    <t>9780203931974</t>
  </si>
  <si>
    <t>9780415954419</t>
  </si>
  <si>
    <t>branding new york: how a city in crisis was sold to the world</t>
  </si>
  <si>
    <t>Greenberg, Miriam</t>
  </si>
  <si>
    <t>Urban Design | Urban Studies</t>
  </si>
  <si>
    <t>307.7680941</t>
  </si>
  <si>
    <t>HT169.57.G7</t>
  </si>
  <si>
    <t>9780203875650</t>
  </si>
  <si>
    <t>9780415475129</t>
  </si>
  <si>
    <t>britain's new towns: garden cities to sustainable communities</t>
  </si>
  <si>
    <t>Alexander, Anthony</t>
  </si>
  <si>
    <t>791.430941</t>
  </si>
  <si>
    <t>PN1993.5.G7</t>
  </si>
  <si>
    <t>9780203868997</t>
  </si>
  <si>
    <t>9780415384216</t>
  </si>
  <si>
    <t>british national cinema</t>
  </si>
  <si>
    <t>Street, Sarah</t>
  </si>
  <si>
    <t>Feminism | Film Studies</t>
  </si>
  <si>
    <t>791.436522</t>
  </si>
  <si>
    <t>PN1995.9.W6</t>
  </si>
  <si>
    <t>9780203872000</t>
  </si>
  <si>
    <t>9780415466967</t>
  </si>
  <si>
    <t>british women's cinema</t>
  </si>
  <si>
    <t>Bell, Melanie</t>
  </si>
  <si>
    <t>Asian Business | International Business</t>
  </si>
  <si>
    <t>338.0640952</t>
  </si>
  <si>
    <t>HC465.T4</t>
  </si>
  <si>
    <t>9780203874264</t>
  </si>
  <si>
    <t>9780415499354</t>
  </si>
  <si>
    <t>business innovation in asia: knowledge and technology networks from japan</t>
  </si>
  <si>
    <t>McNamara, Dennis</t>
  </si>
  <si>
    <t>Business &amp; Management | Ownership &amp; Organization of Enterprises</t>
  </si>
  <si>
    <t>338.87</t>
  </si>
  <si>
    <t>HD69.S8</t>
  </si>
  <si>
    <t>9780203028261</t>
  </si>
  <si>
    <t>9780415368384</t>
  </si>
  <si>
    <t>business networks: strategy and structure</t>
  </si>
  <si>
    <t>Todeva, Emanuela</t>
  </si>
  <si>
    <t>Business &amp; Management | Conflict Management/Resolution</t>
  </si>
  <si>
    <t>303.69</t>
  </si>
  <si>
    <t>HD42</t>
  </si>
  <si>
    <t>9780203875704</t>
  </si>
  <si>
    <t>9780415484350</t>
  </si>
  <si>
    <t>business, conflict resolution and peacebuilding</t>
  </si>
  <si>
    <t>Sweetman, Derek</t>
  </si>
  <si>
    <t>Accounting | History of Accounting</t>
  </si>
  <si>
    <t>364.1630973</t>
  </si>
  <si>
    <t>HF5616.U5</t>
  </si>
  <si>
    <t>9780203884485</t>
  </si>
  <si>
    <t>9780415996976</t>
  </si>
  <si>
    <t>called to account: fourteen financial frauds that shaped the american public accounting profession</t>
  </si>
  <si>
    <t>Clikeman, Paul M.</t>
  </si>
  <si>
    <t>Monetary Economics | Political Economics</t>
  </si>
  <si>
    <t>332.11</t>
  </si>
  <si>
    <t>HG1811</t>
  </si>
  <si>
    <t>9780203885178</t>
  </si>
  <si>
    <t>9780415773997</t>
  </si>
  <si>
    <t>central banking, asset prices and financial fragility</t>
  </si>
  <si>
    <t>Tymoigne, ric</t>
  </si>
  <si>
    <t>English &amp; Literacy/Language Arts | Language &amp; Literacy</t>
  </si>
  <si>
    <t>302.22440973</t>
  </si>
  <si>
    <t>LC151</t>
  </si>
  <si>
    <t>9780203875186</t>
  </si>
  <si>
    <t>9780415995023</t>
  </si>
  <si>
    <t>changing literacies for changing times: a historical perspective on the future of reading research, public policy, and classroom practices</t>
  </si>
  <si>
    <t>Hoffman, James V.</t>
  </si>
  <si>
    <t>Quantitative Methods | Sociology of Culture</t>
  </si>
  <si>
    <t>306.87</t>
  </si>
  <si>
    <t>HM1106</t>
  </si>
  <si>
    <t>9780203884591</t>
  </si>
  <si>
    <t>9780415965231</t>
  </si>
  <si>
    <t>changing relationships</t>
  </si>
  <si>
    <t>Ermisch, John</t>
  </si>
  <si>
    <t>Continuing Professional Development | Education Politics</t>
  </si>
  <si>
    <t>371.12</t>
  </si>
  <si>
    <t>LB1775</t>
  </si>
  <si>
    <t>9780203887264</t>
  </si>
  <si>
    <t>9780415467773</t>
  </si>
  <si>
    <t>changing teacher professionalism: international trends, challenges and ways forward</t>
  </si>
  <si>
    <t>Gewirtz, Sharon</t>
  </si>
  <si>
    <t>Cities &amp; the Developing World | Economics and  Development</t>
  </si>
  <si>
    <t>337.51</t>
  </si>
  <si>
    <t>HC427.95</t>
  </si>
  <si>
    <t>9780203894064</t>
  </si>
  <si>
    <t>9780415990394</t>
  </si>
  <si>
    <t>china and globalization: the social, economic and political transformation of chinese society</t>
  </si>
  <si>
    <t>Guthrie, Doug</t>
  </si>
  <si>
    <t>Asian Studies | Chinese Studies</t>
  </si>
  <si>
    <t>327.5105209034</t>
  </si>
  <si>
    <t>DS849.C6</t>
  </si>
  <si>
    <t>9780203881583</t>
  </si>
  <si>
    <t>9780415481915</t>
  </si>
  <si>
    <t>china and japan in the late meiji period: china policy and the japanese discourse on national identity, 1895-1904</t>
  </si>
  <si>
    <t>Zachmann, Urs Matthias</t>
  </si>
  <si>
    <t>327.51</t>
  </si>
  <si>
    <t>JZ1734</t>
  </si>
  <si>
    <t>9780203932261</t>
  </si>
  <si>
    <t>9780415441117</t>
  </si>
  <si>
    <t>china and the new international order</t>
  </si>
  <si>
    <t>Gungwu, Wang</t>
  </si>
  <si>
    <t>Chinese Politics | Criminal Justice</t>
  </si>
  <si>
    <t>364.660951</t>
  </si>
  <si>
    <t>HV8699.C6</t>
  </si>
  <si>
    <t>9780203941300</t>
  </si>
  <si>
    <t>9780415955690</t>
  </si>
  <si>
    <t>chinas death penalty: history, law and contemporary practices</t>
  </si>
  <si>
    <t>Lu, Hong</t>
  </si>
  <si>
    <t>Chinese Economics | Chinese Studies</t>
  </si>
  <si>
    <t>338.951</t>
  </si>
  <si>
    <t>HC430.P6</t>
  </si>
  <si>
    <t>9780203861240</t>
  </si>
  <si>
    <t>9780415478656</t>
  </si>
  <si>
    <t>China's Development Challenges - Economic Vulnerability and Public Sector Reform</t>
  </si>
  <si>
    <t>Schiere, Richard</t>
  </si>
  <si>
    <t>Chinese Politics | Chinese Culture &amp; Society</t>
  </si>
  <si>
    <t>320.951</t>
  </si>
  <si>
    <t>JQ1510</t>
  </si>
  <si>
    <t>9780203873724</t>
  </si>
  <si>
    <t>9780415547444</t>
  </si>
  <si>
    <t>china's governmentalities: governing change, changing government</t>
  </si>
  <si>
    <t>Jeffreys, Elaine</t>
  </si>
  <si>
    <t>Chinese Politics | Local Government</t>
  </si>
  <si>
    <t>320.80951</t>
  </si>
  <si>
    <t>JS7353.A2</t>
  </si>
  <si>
    <t>9780203871065</t>
  </si>
  <si>
    <t>9780415547888</t>
  </si>
  <si>
    <t>china's local administration</t>
  </si>
  <si>
    <t>Chung, Jae Ho</t>
  </si>
  <si>
    <t>Environmental Geography | Business &amp; Management</t>
  </si>
  <si>
    <t>338.47910951</t>
  </si>
  <si>
    <t>G155.C6</t>
  </si>
  <si>
    <t>9780203968161</t>
  </si>
  <si>
    <t>9780415365369</t>
  </si>
  <si>
    <t>china's outbound tourism</t>
  </si>
  <si>
    <t>Arlt, Wolfgang</t>
  </si>
  <si>
    <t>Economics and  Development | Politics &amp; Development</t>
  </si>
  <si>
    <t>338.4760951</t>
  </si>
  <si>
    <t>HC430.H53</t>
  </si>
  <si>
    <t>9780203877425</t>
  </si>
  <si>
    <t>9780415482240</t>
  </si>
  <si>
    <t>china's rise in the world ict industry: industrial strategies and the catch-up development model</t>
  </si>
  <si>
    <t>Ning, Lutao</t>
  </si>
  <si>
    <t>Development Economics | Business &amp; Management</t>
  </si>
  <si>
    <t>330.951</t>
  </si>
  <si>
    <t>HC427.92</t>
  </si>
  <si>
    <t>9780203873885</t>
  </si>
  <si>
    <t>9780415496001</t>
  </si>
  <si>
    <t>china's three decades of economic reforms</t>
  </si>
  <si>
    <t>Liu, Xiaohui</t>
  </si>
  <si>
    <t>Development Policy | Rural Development</t>
  </si>
  <si>
    <t>307.760951</t>
  </si>
  <si>
    <t>HT384.C6</t>
  </si>
  <si>
    <t>9780203934791</t>
  </si>
  <si>
    <t>9780415438056</t>
  </si>
  <si>
    <t>china's urban space: development under market socialism</t>
  </si>
  <si>
    <t>Lin, George C.S.</t>
  </si>
  <si>
    <t>327.73051</t>
  </si>
  <si>
    <t>E183.8.C6</t>
  </si>
  <si>
    <t>9780203934784</t>
  </si>
  <si>
    <t>9780415438674</t>
  </si>
  <si>
    <t>china-us relations transformed</t>
  </si>
  <si>
    <t>Zhao, Suisheng</t>
  </si>
  <si>
    <t>Asian Business | Entrepreneurship</t>
  </si>
  <si>
    <t>338.040951</t>
  </si>
  <si>
    <t>HB615</t>
  </si>
  <si>
    <t>9780203894880</t>
  </si>
  <si>
    <t>9780415462181</t>
  </si>
  <si>
    <t>chinese entrepreneurship in a global era</t>
  </si>
  <si>
    <t>Wong, Raymond Sin-Kwok</t>
  </si>
  <si>
    <t>Asian Business | Asian Business</t>
  </si>
  <si>
    <t>338.7</t>
  </si>
  <si>
    <t>HD62.25</t>
  </si>
  <si>
    <t>9780203861417</t>
  </si>
  <si>
    <t>9780415556385</t>
  </si>
  <si>
    <t>chinese family business and the equal inheritance system: unravelling the myth</t>
  </si>
  <si>
    <t>Zheng, Victor</t>
  </si>
  <si>
    <t>Chinese Culture &amp; Society | Chinese History</t>
  </si>
  <si>
    <t>306.870951</t>
  </si>
  <si>
    <t>HQ684</t>
  </si>
  <si>
    <t>9780203889886</t>
  </si>
  <si>
    <t>9780415456975</t>
  </si>
  <si>
    <t>chinese kinship: contemporary anthropological perspectives</t>
  </si>
  <si>
    <t>Brandtstdter, Susanne</t>
  </si>
  <si>
    <t>19th Century Literature | Women's Literature</t>
  </si>
  <si>
    <t>821.8093823</t>
  </si>
  <si>
    <t>PR585.W6</t>
  </si>
  <si>
    <t>9780203866788</t>
  </si>
  <si>
    <t>9780415805865</t>
  </si>
  <si>
    <t>christian and lyric tradition in victorian women's poetry</t>
  </si>
  <si>
    <t>Gray, F. Elizabeth</t>
  </si>
  <si>
    <t>Film Studies | Film Theory</t>
  </si>
  <si>
    <t>791.436581</t>
  </si>
  <si>
    <t>PN1995.9.P6</t>
  </si>
  <si>
    <t>9780203892008</t>
  </si>
  <si>
    <t>9780415776356</t>
  </si>
  <si>
    <t>cinematic geopolitics</t>
  </si>
  <si>
    <t>Shapiro, Michael J.</t>
  </si>
  <si>
    <t>Planning | Planning, Housing &amp; Land Economy</t>
  </si>
  <si>
    <t>307.760973</t>
  </si>
  <si>
    <t>HT123</t>
  </si>
  <si>
    <t>9780203877760</t>
  </si>
  <si>
    <t>9780415497305</t>
  </si>
  <si>
    <t>cities and suburbs: new metropolitan realities in the us</t>
  </si>
  <si>
    <t>Hanlon, Bernadette</t>
  </si>
  <si>
    <t>History | Asian History</t>
  </si>
  <si>
    <t>303.4825104</t>
  </si>
  <si>
    <t>D1065.C5</t>
  </si>
  <si>
    <t>9780203880456</t>
  </si>
  <si>
    <t>9780415446884</t>
  </si>
  <si>
    <t>civilization and empire: china and japan's encounter with european international society</t>
  </si>
  <si>
    <t>Suzuki, Shogo</t>
  </si>
  <si>
    <t>Theory of Education | Sociology of Education</t>
  </si>
  <si>
    <t>306.43</t>
  </si>
  <si>
    <t>LC189</t>
  </si>
  <si>
    <t>9780203870938</t>
  </si>
  <si>
    <t>9780415450270</t>
  </si>
  <si>
    <t>class in education</t>
  </si>
  <si>
    <t>Hill, Dave</t>
  </si>
  <si>
    <t>19th Century Literature | British Literature</t>
  </si>
  <si>
    <t>823.8093552</t>
  </si>
  <si>
    <t>PR878.M53</t>
  </si>
  <si>
    <t>9780203864029</t>
  </si>
  <si>
    <t>9780415802178</t>
  </si>
  <si>
    <t>class, culture and suburban anxieties in the victorian era</t>
  </si>
  <si>
    <t>Whelan, Lara Baker</t>
  </si>
  <si>
    <t>Economic Theory &amp; Philosophy | Statistical Physics</t>
  </si>
  <si>
    <t>330.015195</t>
  </si>
  <si>
    <t>HB131</t>
  </si>
  <si>
    <t>9780203877548</t>
  </si>
  <si>
    <t>9780415478489</t>
  </si>
  <si>
    <t>classical econophysics</t>
  </si>
  <si>
    <t>Cottrell, Allin F.</t>
  </si>
  <si>
    <t>Agriculture | Soil Sciences</t>
  </si>
  <si>
    <t>363.700958</t>
  </si>
  <si>
    <t>SD387.C37</t>
  </si>
  <si>
    <t>9780203932698</t>
  </si>
  <si>
    <t>9780415422352</t>
  </si>
  <si>
    <t>climate change and terrestrial carbon sequestration in central asia</t>
  </si>
  <si>
    <t>Lal, Rattan</t>
  </si>
  <si>
    <t>20th Century | Philosophy of Language</t>
  </si>
  <si>
    <t>192</t>
  </si>
  <si>
    <t>B1649</t>
  </si>
  <si>
    <t>9780203875308</t>
  </si>
  <si>
    <t>9780415485494</t>
  </si>
  <si>
    <t>collected essays 1929 - 1968</t>
  </si>
  <si>
    <t>Ryle, Gilbert</t>
  </si>
  <si>
    <t>Language Teaching &amp; Learning | Language for Self Study</t>
  </si>
  <si>
    <t>469.82421</t>
  </si>
  <si>
    <t>PC5075.E54</t>
  </si>
  <si>
    <t>9780203880302</t>
  </si>
  <si>
    <t>colloquial portuguese of brazil 2</t>
  </si>
  <si>
    <t>McIntyre, Barbara</t>
  </si>
  <si>
    <t>Small Businesses &amp; Self Employed | Tourism Industry</t>
  </si>
  <si>
    <t>TX911</t>
  </si>
  <si>
    <t>9780203880319</t>
  </si>
  <si>
    <t>9780415470186</t>
  </si>
  <si>
    <t>commercial homes in tourism: an international perspective</t>
  </si>
  <si>
    <t>Lynch, Paul</t>
  </si>
  <si>
    <t>Philosophy | 20th Century</t>
  </si>
  <si>
    <t>327.172</t>
  </si>
  <si>
    <t>JZ5538</t>
  </si>
  <si>
    <t>9780203864845</t>
  </si>
  <si>
    <t>9780415487344</t>
  </si>
  <si>
    <t>common sense and nuclear warfare</t>
  </si>
  <si>
    <t>Russell, Bertrand</t>
  </si>
  <si>
    <t>Health Psychology | Health Communication</t>
  </si>
  <si>
    <t>362.1969792</t>
  </si>
  <si>
    <t>RA643.8</t>
  </si>
  <si>
    <t>9780203877197</t>
  </si>
  <si>
    <t>9780805858266</t>
  </si>
  <si>
    <t>communication perspectives on hiv/aids for the 21st century</t>
  </si>
  <si>
    <t>Edgar, Timothy</t>
  </si>
  <si>
    <t>Communication Research Methods | Communication Studies</t>
  </si>
  <si>
    <t>302.2072</t>
  </si>
  <si>
    <t>P91.3</t>
  </si>
  <si>
    <t>9780203871539</t>
  </si>
  <si>
    <t>9780805851328</t>
  </si>
  <si>
    <t>communication research measures ii: a sourcebook</t>
  </si>
  <si>
    <t>Rubin, Rebecca B.</t>
  </si>
  <si>
    <t>Media &amp; Communications | Mass Media &amp; Communication</t>
  </si>
  <si>
    <t>303.4833</t>
  </si>
  <si>
    <t>9781410615411</t>
  </si>
  <si>
    <t>9780805856132</t>
  </si>
  <si>
    <t>communication technology and social change: theory and implications</t>
  </si>
  <si>
    <t>Lin, Carolyn A.</t>
  </si>
  <si>
    <t>Community Development | Development Geography</t>
  </si>
  <si>
    <t>307.14095</t>
  </si>
  <si>
    <t>HN655.2.C6</t>
  </si>
  <si>
    <t>9780203867372</t>
  </si>
  <si>
    <t>9780415998741</t>
  </si>
  <si>
    <t>community development in asia and the pacific</t>
  </si>
  <si>
    <t>Pawar, Manohar S.</t>
  </si>
  <si>
    <t>658.406</t>
  </si>
  <si>
    <t>HD58.8</t>
  </si>
  <si>
    <t>9780203885659</t>
  </si>
  <si>
    <t>9780415417211</t>
  </si>
  <si>
    <t>complexity, management and the dynamics of change: challenges for practice</t>
  </si>
  <si>
    <t>McMillan, Elizabeth</t>
  </si>
  <si>
    <t>Asian Politics | South East Asian Studies</t>
  </si>
  <si>
    <t>355.031095</t>
  </si>
  <si>
    <t>DS526.7</t>
  </si>
  <si>
    <t>9780203939239</t>
  </si>
  <si>
    <t>9780415414289</t>
  </si>
  <si>
    <t>constructing a security community in southeast asia: asean and the problem of regional order</t>
  </si>
  <si>
    <t>Acharya, Amitav</t>
  </si>
  <si>
    <t>Children's Literature | Literature &amp; Culture</t>
  </si>
  <si>
    <t>823.0876609282</t>
  </si>
  <si>
    <t>PR830.Y68</t>
  </si>
  <si>
    <t>9780203894132</t>
  </si>
  <si>
    <t>9780415958325</t>
  </si>
  <si>
    <t>constructing adolescence in fantastic realism</t>
  </si>
  <si>
    <t>Waller, Alison</t>
  </si>
  <si>
    <t>Educational Psychology | Curriculum Studies</t>
  </si>
  <si>
    <t>370.152</t>
  </si>
  <si>
    <t>LB1590.3</t>
  </si>
  <si>
    <t>9780203878842</t>
  </si>
  <si>
    <t>9780415994231</t>
  </si>
  <si>
    <t>constructivist instruction: success or failure?</t>
  </si>
  <si>
    <t>Duffy, Thomas M.</t>
  </si>
  <si>
    <t>Educational Psychology | Language &amp; Literacy</t>
  </si>
  <si>
    <t>418.4071</t>
  </si>
  <si>
    <t>LB1050</t>
  </si>
  <si>
    <t>9780203877838</t>
  </si>
  <si>
    <t>9780415497169</t>
  </si>
  <si>
    <t>contemporary perspectives on reading and spelling</t>
  </si>
  <si>
    <t>Wood, Clare</t>
  </si>
  <si>
    <t>Applied Sport Science | Ergonomics of Sport and Exercise</t>
  </si>
  <si>
    <t>613.71</t>
  </si>
  <si>
    <t>RC1235</t>
  </si>
  <si>
    <t>9780203892459</t>
  </si>
  <si>
    <t>9780415472722</t>
  </si>
  <si>
    <t>contemporary sport, leisure and ergonomics</t>
  </si>
  <si>
    <t>Atkinson, Greg</t>
  </si>
  <si>
    <t>Microeconomics | Social Theory</t>
  </si>
  <si>
    <t>302.09</t>
  </si>
  <si>
    <t>HM708</t>
  </si>
  <si>
    <t>9780203890097</t>
  </si>
  <si>
    <t>9780415411172</t>
  </si>
  <si>
    <t>Contexts of Social Capital - Social Networks in Markets, Communities and Families</t>
  </si>
  <si>
    <t>Hsung, Ray-May</t>
  </si>
  <si>
    <t>Business &amp; Corporate Strategy | Business Competition</t>
  </si>
  <si>
    <t>658.4092</t>
  </si>
  <si>
    <t>HD30.28</t>
  </si>
  <si>
    <t>9780203874301</t>
  </si>
  <si>
    <t>9780415438988</t>
  </si>
  <si>
    <t>coopetition strategy: theory, experiments and cases</t>
  </si>
  <si>
    <t>Dagnino, Giovanni B.</t>
  </si>
  <si>
    <t>Financial Reporting, Financial Statements | Corporate Finance</t>
  </si>
  <si>
    <t>658.15094</t>
  </si>
  <si>
    <t>9780203940136</t>
  </si>
  <si>
    <t>9780415405317</t>
  </si>
  <si>
    <t>corporate governance and corporate finance: a european perspective</t>
  </si>
  <si>
    <t>van, Ruud A.I.</t>
  </si>
  <si>
    <t>Asian Business | Business Ethics</t>
  </si>
  <si>
    <t>HD60.5.A78</t>
  </si>
  <si>
    <t>9780203864210</t>
  </si>
  <si>
    <t>9780415459358</t>
  </si>
  <si>
    <t>corporate social responsibility in asia</t>
  </si>
  <si>
    <t>Fukukawa, Kyoko</t>
  </si>
  <si>
    <t>Economics | Cost Accounting</t>
  </si>
  <si>
    <t>658.1554</t>
  </si>
  <si>
    <t>HD47.4</t>
  </si>
  <si>
    <t>9780203695678</t>
  </si>
  <si>
    <t>9780415350372</t>
  </si>
  <si>
    <t>cost-benefit analysis</t>
  </si>
  <si>
    <t>Quah, Euston</t>
  </si>
  <si>
    <t>Arts | Education Policy</t>
  </si>
  <si>
    <t>372.5044</t>
  </si>
  <si>
    <t>LB1591.5.U6</t>
  </si>
  <si>
    <t>9780203887356</t>
  </si>
  <si>
    <t>9780805861501</t>
  </si>
  <si>
    <t>creating and sustaining arts-based school reform: the a+ schools program</t>
  </si>
  <si>
    <t>Noblit, George W.</t>
  </si>
  <si>
    <t>Work &amp; Organizational Psychology | Consumer Psychology</t>
  </si>
  <si>
    <t>658.8343</t>
  </si>
  <si>
    <t>HF5415.32</t>
  </si>
  <si>
    <t>9781410617392</t>
  </si>
  <si>
    <t>9780805852165</t>
  </si>
  <si>
    <t>creating images and the psychology of marketing communication</t>
  </si>
  <si>
    <t>Kahle, Lynn R.</t>
  </si>
  <si>
    <t>School Leadership, Management &amp; Administration | Sociology of Education</t>
  </si>
  <si>
    <t>158.4</t>
  </si>
  <si>
    <t>BF723.L4</t>
  </si>
  <si>
    <t>9780203968475</t>
  </si>
  <si>
    <t>9780415399968</t>
  </si>
  <si>
    <t>creating leaders in the classroom: how teachers can develop a new generation of leaders</t>
  </si>
  <si>
    <t>Owen, Hilarie</t>
  </si>
  <si>
    <t>Creativity | Creativity</t>
  </si>
  <si>
    <t>370.157</t>
  </si>
  <si>
    <t>LB1062</t>
  </si>
  <si>
    <t>9780203871492</t>
  </si>
  <si>
    <t>9780415997065</t>
  </si>
  <si>
    <t>creativity in the classroom: schools of curious delight</t>
  </si>
  <si>
    <t>Starko, Alane Jordan</t>
  </si>
  <si>
    <t>Industrial Economics | Political Economics</t>
  </si>
  <si>
    <t>658.314</t>
  </si>
  <si>
    <t>HD9999.C9472</t>
  </si>
  <si>
    <t>9780203880012</t>
  </si>
  <si>
    <t>9780415419758</t>
  </si>
  <si>
    <t>creativity, innovation and the cultural economy</t>
  </si>
  <si>
    <t>Jeffcutt, Paul</t>
  </si>
  <si>
    <t>Media Studies | Criminal Justice</t>
  </si>
  <si>
    <t>364.254</t>
  </si>
  <si>
    <t>P96.C74</t>
  </si>
  <si>
    <t>9780203894781</t>
  </si>
  <si>
    <t>9780415444897</t>
  </si>
  <si>
    <t>crime, justice and the media</t>
  </si>
  <si>
    <t>Marsh, Ian</t>
  </si>
  <si>
    <t>Work &amp; Organizational Psychology | Public Relations in Media</t>
  </si>
  <si>
    <t>659.2</t>
  </si>
  <si>
    <t>HD59</t>
  </si>
  <si>
    <t>9780203936696</t>
  </si>
  <si>
    <t>9780805857726</t>
  </si>
  <si>
    <t>crisis communications: a casebook approach</t>
  </si>
  <si>
    <t>Fearn-Banks, Kathleen</t>
  </si>
  <si>
    <t>Children's Literature | Literary/Critical Theory</t>
  </si>
  <si>
    <t>809.89282</t>
  </si>
  <si>
    <t>PN1009.5.F66</t>
  </si>
  <si>
    <t>9780203888919</t>
  </si>
  <si>
    <t>9780415963664</t>
  </si>
  <si>
    <t>critical approaches to food in childrens literature</t>
  </si>
  <si>
    <t>Keeling, Kara K.</t>
  </si>
  <si>
    <t>English &amp; Literacy/Language Arts | Multicultural Education</t>
  </si>
  <si>
    <t>PN1009.5.M84</t>
  </si>
  <si>
    <t>9780203885208</t>
  </si>
  <si>
    <t>9780805837117</t>
  </si>
  <si>
    <t>Critical Multicultural Analysis of Children's Literature - Mirrors, Windows, and Doors</t>
  </si>
  <si>
    <t>Rudman, Masha Kabakow</t>
  </si>
  <si>
    <t>Business &amp; Management | Organizational Theory &amp; Behaviour</t>
  </si>
  <si>
    <t>302.35</t>
  </si>
  <si>
    <t>HM786</t>
  </si>
  <si>
    <t>9780203007877</t>
  </si>
  <si>
    <t>9780415359894</t>
  </si>
  <si>
    <t>critical representations of work and organization in popular culture</t>
  </si>
  <si>
    <t>Rhodes, Carl</t>
  </si>
  <si>
    <t>International Marketing | International Business</t>
  </si>
  <si>
    <t>658.80089</t>
  </si>
  <si>
    <t>HF5415</t>
  </si>
  <si>
    <t>9780203889343</t>
  </si>
  <si>
    <t>9780415448925</t>
  </si>
  <si>
    <t>cross-cultural marketing: theory, practice and relevance</t>
  </si>
  <si>
    <t>Burton, Dawn</t>
  </si>
  <si>
    <t>Language, Psychology of | Bilingualism &amp; Multilingualism</t>
  </si>
  <si>
    <t>417.7</t>
  </si>
  <si>
    <t>P130.5</t>
  </si>
  <si>
    <t>9780203935927</t>
  </si>
  <si>
    <t>9780805838855</t>
  </si>
  <si>
    <t>crosslinguistic influence in language and cognition</t>
  </si>
  <si>
    <t>Pavlenko, Aneta</t>
  </si>
  <si>
    <t>Literature | Children's Literature</t>
  </si>
  <si>
    <t>809.3</t>
  </si>
  <si>
    <t>PN1009.A1</t>
  </si>
  <si>
    <t>9780203893135</t>
  </si>
  <si>
    <t>9780415980333</t>
  </si>
  <si>
    <t>crossover fiction: global and historical perspectives</t>
  </si>
  <si>
    <t>Beckett, Sandra L.</t>
  </si>
  <si>
    <t>Anthropology - Soc Sci</t>
  </si>
  <si>
    <t>306</t>
  </si>
  <si>
    <t>GN316</t>
  </si>
  <si>
    <t>9780203875612</t>
  </si>
  <si>
    <t>9780415485388</t>
  </si>
  <si>
    <t>cultural anthropology: global forces, local lives</t>
  </si>
  <si>
    <t>Eller, Jack David</t>
  </si>
  <si>
    <t>Cultural Studies | Asian Politics</t>
  </si>
  <si>
    <t>306.2095</t>
  </si>
  <si>
    <t>JQ750.A58</t>
  </si>
  <si>
    <t>9780203029251</t>
  </si>
  <si>
    <t>9780415368995</t>
  </si>
  <si>
    <t>cultural governance and resistance in pacific asia</t>
  </si>
  <si>
    <t>Callahan, William A.</t>
  </si>
  <si>
    <t>Economics | Political Economics</t>
  </si>
  <si>
    <t>306.3</t>
  </si>
  <si>
    <t>HF1359</t>
  </si>
  <si>
    <t>9780203861394</t>
  </si>
  <si>
    <t>9780415489317</t>
  </si>
  <si>
    <t>cultural political economy</t>
  </si>
  <si>
    <t>Best, Jacqueline</t>
  </si>
  <si>
    <t>Asian Culture &amp; Society | Environmental Anthropology</t>
  </si>
  <si>
    <t>304.2095496</t>
  </si>
  <si>
    <t>GF696.H55</t>
  </si>
  <si>
    <t>9780203864364</t>
  </si>
  <si>
    <t>9780415778831</t>
  </si>
  <si>
    <t>culture and the environment in the himalaya</t>
  </si>
  <si>
    <t>Guneratne, Arjun</t>
  </si>
  <si>
    <t>Social Class | Sociology of Culture</t>
  </si>
  <si>
    <t>305.50941</t>
  </si>
  <si>
    <t>HN400.S6</t>
  </si>
  <si>
    <t>9780203930571</t>
  </si>
  <si>
    <t>9780415422420</t>
  </si>
  <si>
    <t>culture, class, distinction</t>
  </si>
  <si>
    <t>Bennett, Tony</t>
  </si>
  <si>
    <t>Memory | Educational Psychology</t>
  </si>
  <si>
    <t>153.12</t>
  </si>
  <si>
    <t>BF375</t>
  </si>
  <si>
    <t>9780203869611</t>
  </si>
  <si>
    <t>9781841697277</t>
  </si>
  <si>
    <t>current issues in applied memory research</t>
  </si>
  <si>
    <t>Davies, Graham M.</t>
  </si>
  <si>
    <t>Curriculum Studies | Curriculum</t>
  </si>
  <si>
    <t>375.001</t>
  </si>
  <si>
    <t>LB2806.15</t>
  </si>
  <si>
    <t>9780203877791</t>
  </si>
  <si>
    <t>9780415989480</t>
  </si>
  <si>
    <t>curriculum studies handbook  the next moment: exploring post-reconceptualization</t>
  </si>
  <si>
    <t>Malewski, Erik</t>
  </si>
  <si>
    <t>Education Policy | Bullying &amp; Truancy</t>
  </si>
  <si>
    <t>371.58</t>
  </si>
  <si>
    <t>LB3013.3</t>
  </si>
  <si>
    <t>9780203928837</t>
  </si>
  <si>
    <t>9780415424905</t>
  </si>
  <si>
    <t>cyber-bullying: issues and solutions for the school, the classroom and the home</t>
  </si>
  <si>
    <t>Shariff, Shaheen</t>
  </si>
  <si>
    <t>Eastern Philosophy | Chinese &amp; Japanese Religions</t>
  </si>
  <si>
    <t>299.51409</t>
  </si>
  <si>
    <t>BL1900.A1</t>
  </si>
  <si>
    <t>9780203549216</t>
  </si>
  <si>
    <t>9780415348522</t>
  </si>
  <si>
    <t>daoism in history: essays in honour of liu ts'un-yan</t>
  </si>
  <si>
    <t>Penny, Benjamin</t>
  </si>
  <si>
    <t>810.99282</t>
  </si>
  <si>
    <t>PS374.D34</t>
  </si>
  <si>
    <t>9780203885154</t>
  </si>
  <si>
    <t>9780415964937</t>
  </si>
  <si>
    <t>death, gender and sexuality in contemporary adolescent literature</t>
  </si>
  <si>
    <t>James, Kathryn</t>
  </si>
  <si>
    <t>305.8</t>
  </si>
  <si>
    <t>GN380</t>
  </si>
  <si>
    <t>9780203449202</t>
  </si>
  <si>
    <t>9780415339506</t>
  </si>
  <si>
    <t>decolonising indigenous rights</t>
  </si>
  <si>
    <t>Oliveira, Adolfo de</t>
  </si>
  <si>
    <t>Asian History | Japanese History</t>
  </si>
  <si>
    <t>952.044</t>
  </si>
  <si>
    <t>JQ1631</t>
  </si>
  <si>
    <t>9780203964255</t>
  </si>
  <si>
    <t>9780415415897</t>
  </si>
  <si>
    <t>democracy in occupied japan: the u.s. occupation and japanese politics and society</t>
  </si>
  <si>
    <t>Caprio, Mark E.</t>
  </si>
  <si>
    <t>Landscape Architecture | Tourism &amp; Leisure Planning</t>
  </si>
  <si>
    <t>711.558</t>
  </si>
  <si>
    <t>GV182.3</t>
  </si>
  <si>
    <t>9780203928110</t>
  </si>
  <si>
    <t>9780415441728</t>
  </si>
  <si>
    <t>design for outdoor recreation</t>
  </si>
  <si>
    <t>Bell, Simon</t>
  </si>
  <si>
    <t>Architecture | Housing</t>
  </si>
  <si>
    <t>363.509492</t>
  </si>
  <si>
    <t>HD7333.A3</t>
  </si>
  <si>
    <t>9780203868904</t>
  </si>
  <si>
    <t>9780415447690</t>
  </si>
  <si>
    <t>design quality in new housing: learning from the netherlands</t>
  </si>
  <si>
    <t>Cousins, Matthew</t>
  </si>
  <si>
    <t>Architecture | Architectural History</t>
  </si>
  <si>
    <t>623.82432</t>
  </si>
  <si>
    <t>VM382</t>
  </si>
  <si>
    <t>9780203099179</t>
  </si>
  <si>
    <t>9780415374668</t>
  </si>
  <si>
    <t>designing liners: a history of interior design afloat</t>
  </si>
  <si>
    <t>Wealleans, Anne</t>
  </si>
  <si>
    <t>English &amp; Literacy/Language Arts | Action Research &amp; Teacher Research</t>
  </si>
  <si>
    <t>LC149</t>
  </si>
  <si>
    <t>9780203881675</t>
  </si>
  <si>
    <t>9780415997591</t>
  </si>
  <si>
    <t>designing socially just learning communities</t>
  </si>
  <si>
    <t>Rogers, Rebecca</t>
  </si>
  <si>
    <t>Environmental Geography | Planning</t>
  </si>
  <si>
    <t>320.441049</t>
  </si>
  <si>
    <t>JN297.R44</t>
  </si>
  <si>
    <t>9780203356678</t>
  </si>
  <si>
    <t>9780415323611</t>
  </si>
  <si>
    <t>devolution, regionalism and regional development</t>
  </si>
  <si>
    <t>Bradbury, Jonathan</t>
  </si>
  <si>
    <t>Media &amp; Film Studies</t>
  </si>
  <si>
    <t>601.4</t>
  </si>
  <si>
    <t>T10.5</t>
  </si>
  <si>
    <t>9780203866115</t>
  </si>
  <si>
    <t>9780805852738</t>
  </si>
  <si>
    <t>digital literacy for technical communication: 21st century theory and practice</t>
  </si>
  <si>
    <t>Spilka, Rachel</t>
  </si>
  <si>
    <t>English &amp; Literacy/Language Arts | Bilingualism ESL</t>
  </si>
  <si>
    <t>428.6</t>
  </si>
  <si>
    <t>9780203879795</t>
  </si>
  <si>
    <t>9780415997874</t>
  </si>
  <si>
    <t>dimensions of literacy: a conceptual base for teaching reading and writing in school settings, third edition</t>
  </si>
  <si>
    <t>Kucer, Stephen B.</t>
  </si>
  <si>
    <t>9780203874165</t>
  </si>
  <si>
    <t>9780415990257</t>
  </si>
  <si>
    <t>distinctive qualities in communication research</t>
  </si>
  <si>
    <t>Carbaugh, Donal</t>
  </si>
  <si>
    <t>Education  | Gifted &amp; Talented</t>
  </si>
  <si>
    <t>371.95</t>
  </si>
  <si>
    <t>LC3993</t>
  </si>
  <si>
    <t>9780203012147</t>
  </si>
  <si>
    <t>9780415361064</t>
  </si>
  <si>
    <t>diversity in gifted education: international perspectives on global issues</t>
  </si>
  <si>
    <t>Wallace, Belle</t>
  </si>
  <si>
    <t>Routledgefalmer</t>
  </si>
  <si>
    <t>Bilingualism ESL | Action Research &amp; Teacher Research</t>
  </si>
  <si>
    <t>PE1128.A2</t>
  </si>
  <si>
    <t>9780203863466</t>
  </si>
  <si>
    <t>9780415991445</t>
  </si>
  <si>
    <t>doing action research in english language teaching: a guide for practitioners</t>
  </si>
  <si>
    <t>Burns, Anne</t>
  </si>
  <si>
    <t>Media &amp; Communications | Media Theory</t>
  </si>
  <si>
    <t>302.23</t>
  </si>
  <si>
    <t>PN4749</t>
  </si>
  <si>
    <t>9780203864463</t>
  </si>
  <si>
    <t>9780415992350</t>
  </si>
  <si>
    <t>doing news framing analysis: empirical and theoretical perspectives</t>
  </si>
  <si>
    <t>D'Angelo, Paul</t>
  </si>
  <si>
    <t>Childhood | Education Studies</t>
  </si>
  <si>
    <t>300.72</t>
  </si>
  <si>
    <t>LB1067.5</t>
  </si>
  <si>
    <t>9780203870525</t>
  </si>
  <si>
    <t>9780415431095</t>
  </si>
  <si>
    <t>doing visual research with children and young people</t>
  </si>
  <si>
    <t>Thomson, Pat</t>
  </si>
  <si>
    <t>Dramatherapy | Group Therapy</t>
  </si>
  <si>
    <t>616.891523</t>
  </si>
  <si>
    <t>RC489.P7</t>
  </si>
  <si>
    <t>9780203932902</t>
  </si>
  <si>
    <t>9780415415552</t>
  </si>
  <si>
    <t>drama as therapy: theory, practice and research</t>
  </si>
  <si>
    <t>Jones, Phil</t>
  </si>
  <si>
    <t>Early Childhood | Mathematics &amp; Numeracy</t>
  </si>
  <si>
    <t>372.7019</t>
  </si>
  <si>
    <t>QA135.6</t>
  </si>
  <si>
    <t>9780203883785</t>
  </si>
  <si>
    <t>9780805863086</t>
  </si>
  <si>
    <t>early childhood mathematics education research: learning trajectories for young children</t>
  </si>
  <si>
    <t>Sarama, Julie</t>
  </si>
  <si>
    <t>Childhood | Early Years</t>
  </si>
  <si>
    <t>372.94</t>
  </si>
  <si>
    <t>LB1140.25.E85</t>
  </si>
  <si>
    <t>9780203862063</t>
  </si>
  <si>
    <t>9780415482424</t>
  </si>
  <si>
    <t>early childhood matters: evidence from the effective pre-school and primary education project</t>
  </si>
  <si>
    <t>Sylva, Kathy</t>
  </si>
  <si>
    <t>Asian Economics | India (studies of)</t>
  </si>
  <si>
    <t>330.954</t>
  </si>
  <si>
    <t>HC435.3</t>
  </si>
  <si>
    <t>9780203866436</t>
  </si>
  <si>
    <t>9780415559744</t>
  </si>
  <si>
    <t>economic and human development in contemporary india: cronyism and fragility</t>
  </si>
  <si>
    <t>Banerjee, Debdas</t>
  </si>
  <si>
    <t>Macroeconomics | Labour Economics</t>
  </si>
  <si>
    <t>9780203884423</t>
  </si>
  <si>
    <t>9780415435819</t>
  </si>
  <si>
    <t>economic convergence in greater china: mainland china, hong kong, macau and taiwan</t>
  </si>
  <si>
    <t>Yao, Shujie</t>
  </si>
  <si>
    <t>History of Economic Thought | Economic Theory &amp; Philosophy</t>
  </si>
  <si>
    <t>330.1</t>
  </si>
  <si>
    <t>HB241</t>
  </si>
  <si>
    <t>9780203863046</t>
  </si>
  <si>
    <t>9780415465113</t>
  </si>
  <si>
    <t>economic theory and economic thought: essays in honour of ian steedman</t>
  </si>
  <si>
    <t>Kurz, Heinz D.</t>
  </si>
  <si>
    <t>Alternative Traditions &amp; Esotericism | Judaism</t>
  </si>
  <si>
    <t>330.9174924</t>
  </si>
  <si>
    <t>E184.36.E25</t>
  </si>
  <si>
    <t>9780203799307</t>
  </si>
  <si>
    <t>9780415701570</t>
  </si>
  <si>
    <t>economics of american judaism</t>
  </si>
  <si>
    <t>Chiswick, Carmel</t>
  </si>
  <si>
    <t>Economic Theory &amp; Philosophy | Political Economics</t>
  </si>
  <si>
    <t>HB72</t>
  </si>
  <si>
    <t>9780203887646</t>
  </si>
  <si>
    <t>9780415435802</t>
  </si>
  <si>
    <t>economics, rational choice and normative philosophy</t>
  </si>
  <si>
    <t>Gekker, Ruvin</t>
  </si>
  <si>
    <t>Education Policy &amp; Politics | International &amp; Comparative Education</t>
  </si>
  <si>
    <t>LC65</t>
  </si>
  <si>
    <t>9780203890738</t>
  </si>
  <si>
    <t>9780415991186</t>
  </si>
  <si>
    <t>education and neoliberal globalization</t>
  </si>
  <si>
    <t>Torres, Carlos Alberto</t>
  </si>
  <si>
    <t>School Leadership, Management &amp; Administration | Family, Child &amp; Social Welfare Law</t>
  </si>
  <si>
    <t>344.7307</t>
  </si>
  <si>
    <t>KF4119</t>
  </si>
  <si>
    <t>9780203868591</t>
  </si>
  <si>
    <t>9780415996136</t>
  </si>
  <si>
    <t>education law</t>
  </si>
  <si>
    <t>4</t>
  </si>
  <si>
    <t>Imber, Michael</t>
  </si>
  <si>
    <t>Education Policy | School Leadership, Management &amp; Administration</t>
  </si>
  <si>
    <t>379</t>
  </si>
  <si>
    <t>LC71</t>
  </si>
  <si>
    <t>9780203088579</t>
  </si>
  <si>
    <t>9780415377713</t>
  </si>
  <si>
    <t>education policy: process, themes and impact</t>
  </si>
  <si>
    <t>Bell, Les</t>
  </si>
  <si>
    <t>Education Policy | Philosophy of Education</t>
  </si>
  <si>
    <t>370.114</t>
  </si>
  <si>
    <t>LC268</t>
  </si>
  <si>
    <t>9780203002704</t>
  </si>
  <si>
    <t>9780415356619</t>
  </si>
  <si>
    <t>education, philosophy and the ethical environment</t>
  </si>
  <si>
    <t>Haydon, Graham</t>
  </si>
  <si>
    <t>Moral &amp; Values Education | Theory of Education</t>
  </si>
  <si>
    <t>370.1</t>
  </si>
  <si>
    <t>LB14.7</t>
  </si>
  <si>
    <t>9780203880036</t>
  </si>
  <si>
    <t>9780415997676</t>
  </si>
  <si>
    <t>education, science and truth</t>
  </si>
  <si>
    <t>Nejadmehr, Rasoul</t>
  </si>
  <si>
    <t>English &amp; Literacy/Language Arts | Education Studies</t>
  </si>
  <si>
    <t>428.40712</t>
  </si>
  <si>
    <t>9780203937259</t>
  </si>
  <si>
    <t>9780415957366</t>
  </si>
  <si>
    <t>effective practice for adolescents with reading and literacy challenges</t>
  </si>
  <si>
    <t>Denti, Lou</t>
  </si>
  <si>
    <t>Economics | Industrial Economics</t>
  </si>
  <si>
    <t>362.1068</t>
  </si>
  <si>
    <t>RA410.5</t>
  </si>
  <si>
    <t>9780203486566</t>
  </si>
  <si>
    <t>9780415271370</t>
  </si>
  <si>
    <t>efficiency measurement in health and health care</t>
  </si>
  <si>
    <t>Peacock, Stuart J.</t>
  </si>
  <si>
    <t>2004</t>
  </si>
  <si>
    <t>Psychotherapy | Counseling</t>
  </si>
  <si>
    <t>158.3</t>
  </si>
  <si>
    <t>BF637.C6</t>
  </si>
  <si>
    <t>9780203965153</t>
  </si>
  <si>
    <t>9781583912034</t>
  </si>
  <si>
    <t>egan's skilled helper model: developments and applications in counselling</t>
  </si>
  <si>
    <t>Wosket, Val</t>
  </si>
  <si>
    <t>Design | Architecture Design &amp; Theory</t>
  </si>
  <si>
    <t>701.8</t>
  </si>
  <si>
    <t>NK1520</t>
  </si>
  <si>
    <t>9780203871393</t>
  </si>
  <si>
    <t>9780415497008</t>
  </si>
  <si>
    <t>embracing complexity in design</t>
  </si>
  <si>
    <t>Alexiou, Katerina</t>
  </si>
  <si>
    <t>362.1014</t>
  </si>
  <si>
    <t>RA423.2</t>
  </si>
  <si>
    <t>9780203891223</t>
  </si>
  <si>
    <t>9780805861952</t>
  </si>
  <si>
    <t>emerging perspectives in health communication: meaning, culture, and power</t>
  </si>
  <si>
    <t>Zoller, Heather</t>
  </si>
  <si>
    <t>371.2</t>
  </si>
  <si>
    <t>LB2806</t>
  </si>
  <si>
    <t>9780203870808</t>
  </si>
  <si>
    <t>9780415476973</t>
  </si>
  <si>
    <t>emotional dimensions of educational administration and leadership</t>
  </si>
  <si>
    <t>Samier, Eugenie. A</t>
  </si>
  <si>
    <t>African Literature | Encyclopedias</t>
  </si>
  <si>
    <t>809.89603</t>
  </si>
  <si>
    <t>PL8010</t>
  </si>
  <si>
    <t>9780203361269</t>
  </si>
  <si>
    <t>9780415230193</t>
  </si>
  <si>
    <t>encyclopedia of african literature</t>
  </si>
  <si>
    <t>Gikandi, Simon</t>
  </si>
  <si>
    <t>2002</t>
  </si>
  <si>
    <t>Feminist Literature &amp; Theory | Literary/Critical Theory</t>
  </si>
  <si>
    <t>801.95082</t>
  </si>
  <si>
    <t>PN98.W64</t>
  </si>
  <si>
    <t>9780203874448</t>
  </si>
  <si>
    <t>9780815308249</t>
  </si>
  <si>
    <t>encyclopedia of feminist literary theory</t>
  </si>
  <si>
    <t>Kowaleski-Wallace, Elizabeth</t>
  </si>
  <si>
    <t>Social Work | Group Work</t>
  </si>
  <si>
    <t>361.403</t>
  </si>
  <si>
    <t>HV45</t>
  </si>
  <si>
    <t>9780203868850</t>
  </si>
  <si>
    <t>9780789036360</t>
  </si>
  <si>
    <t>encyclopedia of social work with groups</t>
  </si>
  <si>
    <t>Gitterman, Alex</t>
  </si>
  <si>
    <t>Asian Studies | Language &amp; Linguistics</t>
  </si>
  <si>
    <t>408.903</t>
  </si>
  <si>
    <t>P40.5.L33</t>
  </si>
  <si>
    <t>9780203645659</t>
  </si>
  <si>
    <t>9780700711970</t>
  </si>
  <si>
    <t>encyclopedia of the world's endangered languages</t>
  </si>
  <si>
    <t>Moseley, Christopher</t>
  </si>
  <si>
    <t>Bilingualism ESL | Assessment &amp; Testing</t>
  </si>
  <si>
    <t>428.0071051</t>
  </si>
  <si>
    <t>PE1130.C4</t>
  </si>
  <si>
    <t>9780203873045</t>
  </si>
  <si>
    <t>9780415994477</t>
  </si>
  <si>
    <t>english language assessment and the chinese learner</t>
  </si>
  <si>
    <t>Cheng, Liying</t>
  </si>
  <si>
    <t>Secondary Education | English</t>
  </si>
  <si>
    <t>428.0071241</t>
  </si>
  <si>
    <t>9780203866146</t>
  </si>
  <si>
    <t>9780415560221</t>
  </si>
  <si>
    <t>english teaching in the secondary school: linking theory and practice</t>
  </si>
  <si>
    <t>Fleming, Mike</t>
  </si>
  <si>
    <t>810.93523</t>
  </si>
  <si>
    <t>PS490</t>
  </si>
  <si>
    <t>9780203928448</t>
  </si>
  <si>
    <t>9780415961509</t>
  </si>
  <si>
    <t>enterprising youth: social values and acculturation in nineteenth-century american children's literature</t>
  </si>
  <si>
    <t>Elbert Monika</t>
  </si>
  <si>
    <t>Architecture | Architectural Design &amp; Structure</t>
  </si>
  <si>
    <t>NA2542.36</t>
  </si>
  <si>
    <t>9780203878408</t>
  </si>
  <si>
    <t>9780415403788</t>
  </si>
  <si>
    <t>environment, technology and sustainability</t>
  </si>
  <si>
    <t>Bougdah, Hocine</t>
  </si>
  <si>
    <t>Bilingualism ESL | Sociolinguistics</t>
  </si>
  <si>
    <t>P35</t>
  </si>
  <si>
    <t>9780203863442</t>
  </si>
  <si>
    <t>9780415802789</t>
  </si>
  <si>
    <t>ethnolinguistic diversity and education: language, literacy and culture</t>
  </si>
  <si>
    <t>Farr, Marcia</t>
  </si>
  <si>
    <t>Tourism &amp; Leisure Planning | Outdoor Recreation</t>
  </si>
  <si>
    <t>333.784094</t>
  </si>
  <si>
    <t>GV191.67.F6</t>
  </si>
  <si>
    <t>9780203872079</t>
  </si>
  <si>
    <t>9780415443630</t>
  </si>
  <si>
    <t>european forest recreation and tourism: a handbook</t>
  </si>
  <si>
    <t>Social Administration | Social Policy</t>
  </si>
  <si>
    <t>361.3094</t>
  </si>
  <si>
    <t>HN373.5</t>
  </si>
  <si>
    <t>9780203869925</t>
  </si>
  <si>
    <t>9780415545211</t>
  </si>
  <si>
    <t>european social policy and social work: citizenship-based social work</t>
  </si>
  <si>
    <t>Ewijk, Hans Van</t>
  </si>
  <si>
    <t>362.20425</t>
  </si>
  <si>
    <t>HV687</t>
  </si>
  <si>
    <t>9780203865057</t>
  </si>
  <si>
    <t>9780789035592</t>
  </si>
  <si>
    <t>evidence-based interventions for social work in health care</t>
  </si>
  <si>
    <t>Egan, Marcia</t>
  </si>
  <si>
    <t>361.32</t>
  </si>
  <si>
    <t>HV10.5</t>
  </si>
  <si>
    <t>9780203876626</t>
  </si>
  <si>
    <t>9780415468220</t>
  </si>
  <si>
    <t>evidence-based social work: a critical stance</t>
  </si>
  <si>
    <t>Gray, Mel</t>
  </si>
  <si>
    <t>338.6042094</t>
  </si>
  <si>
    <t>HF1025</t>
  </si>
  <si>
    <t>9780203893180</t>
  </si>
  <si>
    <t>9780415423465</t>
  </si>
  <si>
    <t>evolutionary economic geography: location of production and the european union</t>
  </si>
  <si>
    <t>Jovanovic, Miroslav</t>
  </si>
  <si>
    <t>Architecture | Landscape Architecture</t>
  </si>
  <si>
    <t>712</t>
  </si>
  <si>
    <t>SB472</t>
  </si>
  <si>
    <t>9780203462096</t>
  </si>
  <si>
    <t>9780415340007</t>
  </si>
  <si>
    <t>experiential landscape: a design language for people, space and place</t>
  </si>
  <si>
    <t>Thwaites, Kevin</t>
  </si>
  <si>
    <t>Applied Linguistics | Translation &amp; Interpretation</t>
  </si>
  <si>
    <t>418.0201</t>
  </si>
  <si>
    <t>P306</t>
  </si>
  <si>
    <t>9780203869291</t>
  </si>
  <si>
    <t>9780415553629</t>
  </si>
  <si>
    <t>exploring translation theories</t>
  </si>
  <si>
    <t>PYM, ANTHONY</t>
  </si>
  <si>
    <t>960.33</t>
  </si>
  <si>
    <t>DT14</t>
  </si>
  <si>
    <t>9780203872659</t>
  </si>
  <si>
    <t>9780415803168</t>
  </si>
  <si>
    <t>facts, fiction, and african creative imaginations</t>
  </si>
  <si>
    <t>Falola, Toyin</t>
  </si>
  <si>
    <t>Social Work | Social Policy</t>
  </si>
  <si>
    <t>362.50973</t>
  </si>
  <si>
    <t>HC110.P6</t>
  </si>
  <si>
    <t>9780203890677</t>
  </si>
  <si>
    <t>9780789037404</t>
  </si>
  <si>
    <t>family poverty in diverse contexts</t>
  </si>
  <si>
    <t>Broussard, C. Anne</t>
  </si>
  <si>
    <t>Leisure Studies | Sociology of Sport</t>
  </si>
  <si>
    <t>306.874201</t>
  </si>
  <si>
    <t>HQ756</t>
  </si>
  <si>
    <t>9780203890707</t>
  </si>
  <si>
    <t>9780415438681</t>
  </si>
  <si>
    <t>fathering through sport and leisure</t>
  </si>
  <si>
    <t>Kay, Tess</t>
  </si>
  <si>
    <t>658.421082</t>
  </si>
  <si>
    <t>HD6072.5</t>
  </si>
  <si>
    <t>9780203013533</t>
  </si>
  <si>
    <t>9780415363174</t>
  </si>
  <si>
    <t>female entrepreneurship: implications for education, training and policy</t>
  </si>
  <si>
    <t>Carter, Nancy M</t>
  </si>
  <si>
    <t>Feminism | Popular Culture</t>
  </si>
  <si>
    <t>305.42</t>
  </si>
  <si>
    <t>HQ1111</t>
  </si>
  <si>
    <t>9780203889633</t>
  </si>
  <si>
    <t>9780415963145</t>
  </si>
  <si>
    <t>feminism, domesticity and popular culture</t>
  </si>
  <si>
    <t>Gillis, Stacy</t>
  </si>
  <si>
    <t>American &amp; Canadian Literature | 20th Century Literature</t>
  </si>
  <si>
    <t>813.009355</t>
  </si>
  <si>
    <t>PS157</t>
  </si>
  <si>
    <t>9780203414057</t>
  </si>
  <si>
    <t>9780415333832</t>
  </si>
  <si>
    <t>fictions of america: narratives of global empire</t>
  </si>
  <si>
    <t>Newman, Judie</t>
  </si>
  <si>
    <t>American History | 19th Century Literature</t>
  </si>
  <si>
    <t>371.822097309034</t>
  </si>
  <si>
    <t>LC1752</t>
  </si>
  <si>
    <t>9780203878415</t>
  </si>
  <si>
    <t>9780415996761</t>
  </si>
  <si>
    <t>fictions of female education in the nineteenth century</t>
  </si>
  <si>
    <t>Alves, Jaime Osterman</t>
  </si>
  <si>
    <t>Media &amp; Film Studies | Film Studies</t>
  </si>
  <si>
    <t>791.430973</t>
  </si>
  <si>
    <t>PN1993.5.U6</t>
  </si>
  <si>
    <t>9780203891131</t>
  </si>
  <si>
    <t>9780415772969</t>
  </si>
  <si>
    <t>fifty key american films</t>
  </si>
  <si>
    <t>Haenni, Sabine</t>
  </si>
  <si>
    <t>Film Studies | Study Skills</t>
  </si>
  <si>
    <t>9780203002926</t>
  </si>
  <si>
    <t>9780415437004</t>
  </si>
  <si>
    <t>film: the essential study guide</t>
  </si>
  <si>
    <t>Shaw, Deborah</t>
  </si>
  <si>
    <t>Finance in Sport | Sports Business</t>
  </si>
  <si>
    <t>796.0691</t>
  </si>
  <si>
    <t>GV716</t>
  </si>
  <si>
    <t>9780203934425</t>
  </si>
  <si>
    <t>9780415404464</t>
  </si>
  <si>
    <t>finance for sport and leisure managers: an introduction</t>
  </si>
  <si>
    <t>Wilson, Robert</t>
  </si>
  <si>
    <t>Econometrics | Finance</t>
  </si>
  <si>
    <t>332.015195</t>
  </si>
  <si>
    <t>HG106</t>
  </si>
  <si>
    <t>9780203892879</t>
  </si>
  <si>
    <t>9780415426701</t>
  </si>
  <si>
    <t>financial econometrics 2nd edition</t>
  </si>
  <si>
    <t>Wang, Peijie</t>
  </si>
  <si>
    <t>Macroeconomics | Finance</t>
  </si>
  <si>
    <t>332</t>
  </si>
  <si>
    <t>HG173</t>
  </si>
  <si>
    <t>9780203932025</t>
  </si>
  <si>
    <t>9780415375849</t>
  </si>
  <si>
    <t>financial economics</t>
  </si>
  <si>
    <t>Jones, Chris</t>
  </si>
  <si>
    <t>History of Accounting | Financial Reporting, Financial Statements</t>
  </si>
  <si>
    <t>657.3021841</t>
  </si>
  <si>
    <t>HF5616.G7</t>
  </si>
  <si>
    <t>9780203934135</t>
  </si>
  <si>
    <t>9780415394215</t>
  </si>
  <si>
    <t>financial reporting in the uk: a history of the accounting standards committee, 1969-1990</t>
  </si>
  <si>
    <t>Rutherford, B.A.</t>
  </si>
  <si>
    <t>Political Economics | Public Finance</t>
  </si>
  <si>
    <t>336.01452</t>
  </si>
  <si>
    <t>HJ9585</t>
  </si>
  <si>
    <t>9780203894910</t>
  </si>
  <si>
    <t>9780415437462</t>
  </si>
  <si>
    <t>fiscal decentralization and local public finance in japan</t>
  </si>
  <si>
    <t>Mochida, Nobuki</t>
  </si>
  <si>
    <t>Sociology of Sport | The Body</t>
  </si>
  <si>
    <t>GV342.27</t>
  </si>
  <si>
    <t>9780203940655</t>
  </si>
  <si>
    <t>9780415421805</t>
  </si>
  <si>
    <t>fit for consumption: sociology and the business of fitness</t>
  </si>
  <si>
    <t>Maguire, Jennifer Smith</t>
  </si>
  <si>
    <t>Design | Visual Culture</t>
  </si>
  <si>
    <t>658.82</t>
  </si>
  <si>
    <t>HF5429</t>
  </si>
  <si>
    <t>9780203887080</t>
  </si>
  <si>
    <t>9780415436021</t>
  </si>
  <si>
    <t>flagship marketing</t>
  </si>
  <si>
    <t>Kent, Tony</t>
  </si>
  <si>
    <t>Social &amp; Cultural Anthropology | Sociology &amp; Social Policy</t>
  </si>
  <si>
    <t>394.1</t>
  </si>
  <si>
    <t>GT2850</t>
  </si>
  <si>
    <t>9780203868645</t>
  </si>
  <si>
    <t>9780415965385</t>
  </si>
  <si>
    <t>foodies: democracy and distinction in the gourmet foodscape</t>
  </si>
  <si>
    <t>Baumann, Shyon</t>
  </si>
  <si>
    <t>Business &amp; Corporate Strategy</t>
  </si>
  <si>
    <t>303.49</t>
  </si>
  <si>
    <t>CB158</t>
  </si>
  <si>
    <t>9780203894156</t>
  </si>
  <si>
    <t>9780415398145</t>
  </si>
  <si>
    <t>foresight: the art and science of anticipating the future</t>
  </si>
  <si>
    <t>Loveridge, Denis</t>
  </si>
  <si>
    <t>Asian History | World/International History</t>
  </si>
  <si>
    <t>940.547252095</t>
  </si>
  <si>
    <t>D805.J3</t>
  </si>
  <si>
    <t>9780203934746</t>
  </si>
  <si>
    <t>9780415426350</t>
  </si>
  <si>
    <t>forgotten captives in japanese-occupied asia: national memories and forgotten captivities</t>
  </si>
  <si>
    <t>Blackburn, Kevin</t>
  </si>
  <si>
    <t>155.418</t>
  </si>
  <si>
    <t>HQ782</t>
  </si>
  <si>
    <t>9780203934739</t>
  </si>
  <si>
    <t>9780415435475</t>
  </si>
  <si>
    <t>forming ethical identities in early childhood play</t>
  </si>
  <si>
    <t>Edmiston, Brian</t>
  </si>
  <si>
    <t>Lifelong Learning | Philosophy of Education</t>
  </si>
  <si>
    <t>374.001</t>
  </si>
  <si>
    <t>LC5251</t>
  </si>
  <si>
    <t>9780203933411</t>
  </si>
  <si>
    <t>9780415424028</t>
  </si>
  <si>
    <t>foucault and lifelong learning: governing the subject</t>
  </si>
  <si>
    <t>Fejes, Andreas</t>
  </si>
  <si>
    <t>330.157</t>
  </si>
  <si>
    <t>HB98.2</t>
  </si>
  <si>
    <t>9780203887110</t>
  </si>
  <si>
    <t>9780415423229</t>
  </si>
  <si>
    <t>from political economy to economics: method, the social and the historical in the evolution of economic theory</t>
  </si>
  <si>
    <t>Milonakis, Dimitris</t>
  </si>
  <si>
    <t>809.89282072</t>
  </si>
  <si>
    <t>9780203877524</t>
  </si>
  <si>
    <t>9780415800198</t>
  </si>
  <si>
    <t>fundamental concepts of childrens literature research: literary and sociological approaches</t>
  </si>
  <si>
    <t>Ewers, Hans-Heino</t>
  </si>
  <si>
    <t>Business &amp; Management | Sales &amp; Marketing</t>
  </si>
  <si>
    <t>658.83</t>
  </si>
  <si>
    <t>HF5415.2</t>
  </si>
  <si>
    <t>9780203030783</t>
  </si>
  <si>
    <t>9780415370967</t>
  </si>
  <si>
    <t>fundamentals of marketing</t>
  </si>
  <si>
    <t>Stone, Marilyn A.</t>
  </si>
  <si>
    <t>Business &amp; Management</t>
  </si>
  <si>
    <t>658.562</t>
  </si>
  <si>
    <t>HD62.15</t>
  </si>
  <si>
    <t>9780203930021</t>
  </si>
  <si>
    <t>9780748772933</t>
  </si>
  <si>
    <t>fundamentals of total quality management</t>
  </si>
  <si>
    <t>Dahlgaard, Jens J.</t>
  </si>
  <si>
    <t>Chinese Culture &amp; Society | Gay &amp; Lesbian</t>
  </si>
  <si>
    <t>306.7660951091732</t>
  </si>
  <si>
    <t>HQ76.3.C6</t>
  </si>
  <si>
    <t>9780203873762</t>
  </si>
  <si>
    <t>9780415550222</t>
  </si>
  <si>
    <t>gay and lesbian subculture in urban china</t>
  </si>
  <si>
    <t>Wah, Loretta Wing</t>
  </si>
  <si>
    <t>Gender &amp; Development | Development Geography</t>
  </si>
  <si>
    <t>306.3615091724</t>
  </si>
  <si>
    <t>HQ1240.5.D44</t>
  </si>
  <si>
    <t>9780203869628</t>
  </si>
  <si>
    <t>9780415775625</t>
  </si>
  <si>
    <t>gender and development</t>
  </si>
  <si>
    <t>Momsen, Janet</t>
  </si>
  <si>
    <t>Gender | Gender Theory</t>
  </si>
  <si>
    <t>305.3</t>
  </si>
  <si>
    <t>HQ1075</t>
  </si>
  <si>
    <t>9780203929384</t>
  </si>
  <si>
    <t>9780415423489</t>
  </si>
  <si>
    <t>gender and everyday life</t>
  </si>
  <si>
    <t>Holmes, Mary</t>
  </si>
  <si>
    <t>Asian Culture &amp; Society | South Asian Studies</t>
  </si>
  <si>
    <t>305.30959</t>
  </si>
  <si>
    <t>HQ1075.5.S64</t>
  </si>
  <si>
    <t>9780203880043</t>
  </si>
  <si>
    <t>9780415931601</t>
  </si>
  <si>
    <t>gender pluralism: southeast asia since early modern times</t>
  </si>
  <si>
    <t>Peletz, Michael G.</t>
  </si>
  <si>
    <t>Gender | African Studies</t>
  </si>
  <si>
    <t>305.8009051</t>
  </si>
  <si>
    <t>9780203891681</t>
  </si>
  <si>
    <t>9780415963251</t>
  </si>
  <si>
    <t>gendering global transformations: gender, culture, race, and identity</t>
  </si>
  <si>
    <t>Chima, J.</t>
  </si>
  <si>
    <t>Economic Geography | Geographic Information Systems</t>
  </si>
  <si>
    <t>300.285</t>
  </si>
  <si>
    <t>HA30.6</t>
  </si>
  <si>
    <t>9780203929346</t>
  </si>
  <si>
    <t>9780415989619</t>
  </si>
  <si>
    <t>GIS and Spatial Analysis for the Social Sciences - Coding, Mapping, and Modeling</t>
  </si>
  <si>
    <t>Parker, Robert Nash</t>
  </si>
  <si>
    <t>International Economics | Political Economics</t>
  </si>
  <si>
    <t>337.5</t>
  </si>
  <si>
    <t>HF1600.5.Z3</t>
  </si>
  <si>
    <t>9780203099933</t>
  </si>
  <si>
    <t>9780415383998</t>
  </si>
  <si>
    <t>global challenges and local responses: the east asian experience</t>
  </si>
  <si>
    <t>Shin, Jang-Sup</t>
  </si>
  <si>
    <t>9780203861448</t>
  </si>
  <si>
    <t>9780415995962</t>
  </si>
  <si>
    <t>global crises, social justice, and education: what can education do?</t>
  </si>
  <si>
    <t>Apple, Michael W.</t>
  </si>
  <si>
    <t>Geography | Education Politics</t>
  </si>
  <si>
    <t>910.71073</t>
  </si>
  <si>
    <t>G76.5.U6</t>
  </si>
  <si>
    <t>9780203890837</t>
  </si>
  <si>
    <t>9780415468954</t>
  </si>
  <si>
    <t>global perspectives in the geography curriculum: reviewing the moral case for geography</t>
  </si>
  <si>
    <t>Standish, Alex</t>
  </si>
  <si>
    <t>Development Studies | International Law - Law</t>
  </si>
  <si>
    <t>340.11</t>
  </si>
  <si>
    <t>K3171</t>
  </si>
  <si>
    <t>9780203870594</t>
  </si>
  <si>
    <t>9780415499552</t>
  </si>
  <si>
    <t>global perspectives on the rule of law</t>
  </si>
  <si>
    <t>Heckman, James J.</t>
  </si>
  <si>
    <t>Chinese Studies | Asian Politics</t>
  </si>
  <si>
    <t>951.132</t>
  </si>
  <si>
    <t>DS796.S257</t>
  </si>
  <si>
    <t>9780203380321</t>
  </si>
  <si>
    <t>9780415213271</t>
  </si>
  <si>
    <t>Global Shanghai, 18502010 - A History in Fragments</t>
  </si>
  <si>
    <t>Wasserstrom, Jeffrey N</t>
  </si>
  <si>
    <t>Distribution &amp; Warehousing Management | Purchasing &amp; Supply Management</t>
  </si>
  <si>
    <t>658.7</t>
  </si>
  <si>
    <t>HD38.5</t>
  </si>
  <si>
    <t>9780203887769</t>
  </si>
  <si>
    <t>9780415398442</t>
  </si>
  <si>
    <t>global supply chain management and international logistics</t>
  </si>
  <si>
    <t>Branch, Alan E.</t>
  </si>
  <si>
    <t>International Economics | International Finance</t>
  </si>
  <si>
    <t>HC59.15</t>
  </si>
  <si>
    <t>9780203934159</t>
  </si>
  <si>
    <t>9780415402828</t>
  </si>
  <si>
    <t>global view on the world economy: a global analysis</t>
  </si>
  <si>
    <t>Siebert, Horst</t>
  </si>
  <si>
    <t>International Trade (incl. trade agreements &amp; tariffs) | Development Economics</t>
  </si>
  <si>
    <t>331.798091821090511</t>
  </si>
  <si>
    <t>HD5710.7</t>
  </si>
  <si>
    <t>9780203488850</t>
  </si>
  <si>
    <t>9780415320122</t>
  </si>
  <si>
    <t>globalisation and the labour market: trade, technology and less skilled workers in europe and the united states</t>
  </si>
  <si>
    <t>Anderton, Robert</t>
  </si>
  <si>
    <t>Asian Politics | European Politics</t>
  </si>
  <si>
    <t>303.482</t>
  </si>
  <si>
    <t>JZ1318</t>
  </si>
  <si>
    <t>9780203935019</t>
  </si>
  <si>
    <t>9780415399883</t>
  </si>
  <si>
    <t>globalisation, public opinion and the state: western europe and east and southeast asia</t>
  </si>
  <si>
    <t>Inoguchi, Takashi</t>
  </si>
  <si>
    <t>Education Policy | Schools &amp; Schooling</t>
  </si>
  <si>
    <t>370</t>
  </si>
  <si>
    <t>9780203886854</t>
  </si>
  <si>
    <t>9780415989466</t>
  </si>
  <si>
    <t>globalization of education: an introduction</t>
  </si>
  <si>
    <t>Spring, Joel</t>
  </si>
  <si>
    <t>Cultural Geography | Urban Geography</t>
  </si>
  <si>
    <t>HT119</t>
  </si>
  <si>
    <t>9780203885079</t>
  </si>
  <si>
    <t>9780415482141</t>
  </si>
  <si>
    <t>globalization, violence and the visual culture of cities</t>
  </si>
  <si>
    <t>Lindner, Christoph</t>
  </si>
  <si>
    <t>Economics and  Development | International Economics</t>
  </si>
  <si>
    <t>9780203962268</t>
  </si>
  <si>
    <t>9780415405669</t>
  </si>
  <si>
    <t>globalization: state of the art and perspectives</t>
  </si>
  <si>
    <t>Schirm, Stefan A.</t>
  </si>
  <si>
    <t>Education Policy &amp; Politics | Sociology of Education</t>
  </si>
  <si>
    <t>9780203867396</t>
  </si>
  <si>
    <t>9780415416252</t>
  </si>
  <si>
    <t>globalizing education policy</t>
  </si>
  <si>
    <t>Rizvi, Fazal</t>
  </si>
  <si>
    <t>HV41</t>
  </si>
  <si>
    <t>9780203370438</t>
  </si>
  <si>
    <t>9780415347808</t>
  </si>
  <si>
    <t>Going Local - Working in Communities and Neighbourhoods</t>
  </si>
  <si>
    <t>Pierson, John</t>
  </si>
  <si>
    <t>Industrial Economics | Development Economics</t>
  </si>
  <si>
    <t>658.4063</t>
  </si>
  <si>
    <t>9780203929513</t>
  </si>
  <si>
    <t>9780415437059</t>
  </si>
  <si>
    <t>governance and innovation</t>
  </si>
  <si>
    <t>Brouwer, Maria</t>
  </si>
  <si>
    <t>Asian Politics | Asian Politics</t>
  </si>
  <si>
    <t>341.247</t>
  </si>
  <si>
    <t>JQ24</t>
  </si>
  <si>
    <t>9780203883853</t>
  </si>
  <si>
    <t>9780415456999</t>
  </si>
  <si>
    <t>governance and regionalism in asia</t>
  </si>
  <si>
    <t>Thomas, Nicholas</t>
  </si>
  <si>
    <t>Development Studies | Development Theory</t>
  </si>
  <si>
    <t>338.90091724</t>
  </si>
  <si>
    <t>HC59.7</t>
  </si>
  <si>
    <t>9780203886953</t>
  </si>
  <si>
    <t>9780415465670</t>
  </si>
  <si>
    <t>governance and the depoliticisation of development</t>
  </si>
  <si>
    <t>Robison, Richard</t>
  </si>
  <si>
    <t>Asian Politics | Government</t>
  </si>
  <si>
    <t>9780203861967</t>
  </si>
  <si>
    <t>9780415470049</t>
  </si>
  <si>
    <t>governance for harmony in asia and beyond</t>
  </si>
  <si>
    <t>Tao, Julia</t>
  </si>
  <si>
    <t>International Trade (incl. trade agreements &amp; tariffs) | New Technology Management</t>
  </si>
  <si>
    <t>338.47664024</t>
  </si>
  <si>
    <t>HD1415</t>
  </si>
  <si>
    <t>9780203966112</t>
  </si>
  <si>
    <t>9780415373289</t>
  </si>
  <si>
    <t>governing the transatlantic conflict over agricultural biotechnology: contending coalitions, trade liberalisation and standard setting</t>
  </si>
  <si>
    <t>Murphy, Joseph</t>
  </si>
  <si>
    <t>Development Policy | Politics &amp; Development</t>
  </si>
  <si>
    <t>320.60951</t>
  </si>
  <si>
    <t>9780203876343</t>
  </si>
  <si>
    <t>9780415437042</t>
  </si>
  <si>
    <t>government and policy-making reform in china: the implications of governing capacity</t>
  </si>
  <si>
    <t>Chou, Bill K.P.</t>
  </si>
  <si>
    <t>Political Economics | Asian Politics</t>
  </si>
  <si>
    <t>330.950429</t>
  </si>
  <si>
    <t>HB3808</t>
  </si>
  <si>
    <t>9780203968642</t>
  </si>
  <si>
    <t>9780415399029</t>
  </si>
  <si>
    <t>governments and markets in east asia: the politics of economic crises</t>
  </si>
  <si>
    <t>Choi, Jungug</t>
  </si>
  <si>
    <t>Adult Education | Applied Linguistics</t>
  </si>
  <si>
    <t>306.44096751</t>
  </si>
  <si>
    <t>P35.5.C75</t>
  </si>
  <si>
    <t>9780203895481</t>
  </si>
  <si>
    <t>9780415426312</t>
  </si>
  <si>
    <t>grassroots literacy: writing, identity and voice in central africa</t>
  </si>
  <si>
    <t>Blommaert, Jan</t>
  </si>
  <si>
    <t>Asian History | Military &amp; Naval History</t>
  </si>
  <si>
    <t>355.033050904</t>
  </si>
  <si>
    <t>UA832.5</t>
  </si>
  <si>
    <t>9780203969410</t>
  </si>
  <si>
    <t>9780415404587</t>
  </si>
  <si>
    <t>great power strategy in asia: empire, culture and trade, 1905-2005</t>
  </si>
  <si>
    <t>Bailey, Jonathan</t>
  </si>
  <si>
    <t>302.231083</t>
  </si>
  <si>
    <t>HQ784.T37</t>
  </si>
  <si>
    <t>9780203863619</t>
  </si>
  <si>
    <t>9780415468916</t>
  </si>
  <si>
    <t>growing up with technology: young children learning in a digital world</t>
  </si>
  <si>
    <t>Plowman, Lydia</t>
  </si>
  <si>
    <t>Education Studies | Philosophy of Education</t>
  </si>
  <si>
    <t>LB880.H242</t>
  </si>
  <si>
    <t>9780203864890</t>
  </si>
  <si>
    <t>9780415806176</t>
  </si>
  <si>
    <t>habermas, critical theory and education</t>
  </si>
  <si>
    <t>Murphy, Mark</t>
  </si>
  <si>
    <t>Education</t>
  </si>
  <si>
    <t>9780203864968</t>
  </si>
  <si>
    <t>9780805863925</t>
  </si>
  <si>
    <t>handbook of bullying in schools</t>
  </si>
  <si>
    <t>Espelage, Dorothy L.</t>
  </si>
  <si>
    <t>Education Policy &amp; Politics | Education Politics</t>
  </si>
  <si>
    <t>379.73</t>
  </si>
  <si>
    <t>LC89</t>
  </si>
  <si>
    <t>9780203887875</t>
  </si>
  <si>
    <t>9780805861112</t>
  </si>
  <si>
    <t>handbook of education politics and policy</t>
  </si>
  <si>
    <t>Cooper, Bruce</t>
  </si>
  <si>
    <t>Assessment &amp; Testing | Assessment</t>
  </si>
  <si>
    <t>371.26</t>
  </si>
  <si>
    <t>LB2822.75</t>
  </si>
  <si>
    <t>9780203874851</t>
  </si>
  <si>
    <t>9780415993197</t>
  </si>
  <si>
    <t>handbook of formative assessment</t>
  </si>
  <si>
    <t>Cizek, Gregory J.</t>
  </si>
  <si>
    <t>LB1067</t>
  </si>
  <si>
    <t>9780203876428</t>
  </si>
  <si>
    <t>9780805863536</t>
  </si>
  <si>
    <t>handbook of metacognition in education</t>
  </si>
  <si>
    <t>Graesser, Arthur C.</t>
  </si>
  <si>
    <t>Education  | Educational Psychology</t>
  </si>
  <si>
    <t>370.154</t>
  </si>
  <si>
    <t>LB1065</t>
  </si>
  <si>
    <t>9780203879498</t>
  </si>
  <si>
    <t>9780805862843</t>
  </si>
  <si>
    <t>handbook of motivation at school</t>
  </si>
  <si>
    <t>Wentzel, Kathryn</t>
  </si>
  <si>
    <t>370.15</t>
  </si>
  <si>
    <t>LB1027.55</t>
  </si>
  <si>
    <t>9780203884089</t>
  </si>
  <si>
    <t>9780805863611</t>
  </si>
  <si>
    <t>handbook of positive psychology in schools</t>
  </si>
  <si>
    <t>Furlong, Michael</t>
  </si>
  <si>
    <t>Media &amp; Communications | Journalism &amp; Professional Media</t>
  </si>
  <si>
    <t>9780203928240</t>
  </si>
  <si>
    <t>9780415386173</t>
  </si>
  <si>
    <t>handbook of public communication of science and technology</t>
  </si>
  <si>
    <t>Bucchi, Massimiano</t>
  </si>
  <si>
    <t>Citizenship | History</t>
  </si>
  <si>
    <t>300.71</t>
  </si>
  <si>
    <t>LB1584</t>
  </si>
  <si>
    <t>9780203930229</t>
  </si>
  <si>
    <t>9780805855357</t>
  </si>
  <si>
    <t>handbook of research in social studies education</t>
  </si>
  <si>
    <t>Levstik, Linda S.</t>
  </si>
  <si>
    <t>Adult Education | Adulthood</t>
  </si>
  <si>
    <t>374.072</t>
  </si>
  <si>
    <t>LC5225.R47</t>
  </si>
  <si>
    <t>9780203887882</t>
  </si>
  <si>
    <t>9780805858198</t>
  </si>
  <si>
    <t>handbook of research on adult learning and development</t>
  </si>
  <si>
    <t>Smith, M. Cecil</t>
  </si>
  <si>
    <t>Education Studies | Teachers &amp; Teacher Education</t>
  </si>
  <si>
    <t>370.711</t>
  </si>
  <si>
    <t>LB1715</t>
  </si>
  <si>
    <t>9780203938690</t>
  </si>
  <si>
    <t>9780805847765</t>
  </si>
  <si>
    <t>handbook of research on teacher education: enduring questions and changing contexts, third edition</t>
  </si>
  <si>
    <t>Cochran-Smith, Marilyn</t>
  </si>
  <si>
    <t>School Leadership, Management &amp; Administration | Educational Change &amp; School Reform</t>
  </si>
  <si>
    <t>371.200711</t>
  </si>
  <si>
    <t>LB2831.82</t>
  </si>
  <si>
    <t>9780203878866</t>
  </si>
  <si>
    <t>9780805861570</t>
  </si>
  <si>
    <t>handbook of research on the education of school leaders</t>
  </si>
  <si>
    <t>Young, Michelle D.</t>
  </si>
  <si>
    <t>English &amp; Literacy/Language Arts | Writing</t>
  </si>
  <si>
    <t>302.2244</t>
  </si>
  <si>
    <t>P211</t>
  </si>
  <si>
    <t>9781410616470</t>
  </si>
  <si>
    <t>9780805848694</t>
  </si>
  <si>
    <t>handbook of research on writing: history, society, school, individual, text</t>
  </si>
  <si>
    <t>Bazerman, Charles</t>
  </si>
  <si>
    <t>Business &amp; Corporate Strategy | Communication Studies</t>
  </si>
  <si>
    <t>658.45</t>
  </si>
  <si>
    <t>HD61</t>
  </si>
  <si>
    <t>9780203891629</t>
  </si>
  <si>
    <t>9780805857788</t>
  </si>
  <si>
    <t>handbook of risk and crisis communication</t>
  </si>
  <si>
    <t>Heath, Robert L.</t>
  </si>
  <si>
    <t>Tourism &amp; Leisure Planning | International Business</t>
  </si>
  <si>
    <t>9780203881804</t>
  </si>
  <si>
    <t>9780415993609</t>
  </si>
  <si>
    <t>handbook of tourist behavior: theory &amp; practice</t>
  </si>
  <si>
    <t>Economics</t>
  </si>
  <si>
    <t>338.433621</t>
  </si>
  <si>
    <t>RA410</t>
  </si>
  <si>
    <t>9780203935040</t>
  </si>
  <si>
    <t>9780415391290</t>
  </si>
  <si>
    <t>health economics: an international perspective</t>
  </si>
  <si>
    <t>McPake, Barbara</t>
  </si>
  <si>
    <t>Continental Philosophy | History of Philosophy</t>
  </si>
  <si>
    <t>303.482182105</t>
  </si>
  <si>
    <t>B3279.H49</t>
  </si>
  <si>
    <t>9780203927786</t>
  </si>
  <si>
    <t>9780415957199</t>
  </si>
  <si>
    <t>heidegger on east-west dialogue: anticipating the event</t>
  </si>
  <si>
    <t>Ma, Lin</t>
  </si>
  <si>
    <t>Behavioural Management | Curriculum Studies</t>
  </si>
  <si>
    <t>808.02</t>
  </si>
  <si>
    <t>LB2369</t>
  </si>
  <si>
    <t>9780203969816</t>
  </si>
  <si>
    <t>9780415346832</t>
  </si>
  <si>
    <t>helping doctoral students write: pedagogies for doctoral supervision</t>
  </si>
  <si>
    <t>Kamler, Barbara</t>
  </si>
  <si>
    <t>Museum Studies | Contemporary Art</t>
  </si>
  <si>
    <t>300.1</t>
  </si>
  <si>
    <t>H61</t>
  </si>
  <si>
    <t>9780203893807</t>
  </si>
  <si>
    <t>9780415962926</t>
  </si>
  <si>
    <t>heredity, race, and the birth of the modern</t>
  </si>
  <si>
    <t>Figal, Sara Eigen</t>
  </si>
  <si>
    <t>Education Policy | Sociology of Education</t>
  </si>
  <si>
    <t>379.1</t>
  </si>
  <si>
    <t>LB2806.36</t>
  </si>
  <si>
    <t>9780203883945</t>
  </si>
  <si>
    <t>9780415955669</t>
  </si>
  <si>
    <t>hidden markets: the new education privatization</t>
  </si>
  <si>
    <t>Burch, Patricia</t>
  </si>
  <si>
    <t>Arts | History</t>
  </si>
  <si>
    <t>973.0071</t>
  </si>
  <si>
    <t>N380</t>
  </si>
  <si>
    <t>9780203870303</t>
  </si>
  <si>
    <t>9780415993753</t>
  </si>
  <si>
    <t>History as Art, Art as History - Contemporary Art and Social Studies Education</t>
  </si>
  <si>
    <t>Desai, Dipti</t>
  </si>
  <si>
    <t>Eastern Philosophy | History of Philosophy</t>
  </si>
  <si>
    <t>181.11</t>
  </si>
  <si>
    <t>B5231</t>
  </si>
  <si>
    <t>9780203002865</t>
  </si>
  <si>
    <t>9780415356886</t>
  </si>
  <si>
    <t>history of chinese philosophy</t>
  </si>
  <si>
    <t>Mou, Bo</t>
  </si>
  <si>
    <t>Tourism Geography | Cultural Studies</t>
  </si>
  <si>
    <t>796.3238</t>
  </si>
  <si>
    <t>GV886.5</t>
  </si>
  <si>
    <t>9780203891322</t>
  </si>
  <si>
    <t>9780415965101</t>
  </si>
  <si>
    <t>hoop dreams on wheels: disability and the competitive wheelchair athlete</t>
  </si>
  <si>
    <t>Berger, Ronald J.</t>
  </si>
  <si>
    <t>Art &amp; Visual Culture | Philosophy of Art</t>
  </si>
  <si>
    <t>612.84</t>
  </si>
  <si>
    <t>QP475.5</t>
  </si>
  <si>
    <t>9780203943410</t>
  </si>
  <si>
    <t>9780415922548</t>
  </si>
  <si>
    <t>how to use your eyes</t>
  </si>
  <si>
    <t>Elkins, James</t>
  </si>
  <si>
    <t>Personnel and Human Resource Management | Industrial &amp; Employee Relations</t>
  </si>
  <si>
    <t>HF5549</t>
  </si>
  <si>
    <t>9780203876336</t>
  </si>
  <si>
    <t>9780415462464</t>
  </si>
  <si>
    <t>human resource management: a critical approach</t>
  </si>
  <si>
    <t>Collings, David G.</t>
  </si>
  <si>
    <t>Anthropology - Soc Sci | Sociology &amp; Social Policy</t>
  </si>
  <si>
    <t>946</t>
  </si>
  <si>
    <t>DP53.I2</t>
  </si>
  <si>
    <t>9780203886410</t>
  </si>
  <si>
    <t>9780415947718</t>
  </si>
  <si>
    <t>iberian worlds</t>
  </si>
  <si>
    <t>McDonogh, Gary</t>
  </si>
  <si>
    <t>Education Policy &amp; Politics | Multicultural Education</t>
  </si>
  <si>
    <t>371.826912</t>
  </si>
  <si>
    <t>LC3746</t>
  </si>
  <si>
    <t>9780203872864</t>
  </si>
  <si>
    <t>9780415456272</t>
  </si>
  <si>
    <t>immigration, diversity, and education</t>
  </si>
  <si>
    <t>Grigorenko, Elena L</t>
  </si>
  <si>
    <t>Adult Education and Lifelong Learning | Education Policy</t>
  </si>
  <si>
    <t>374</t>
  </si>
  <si>
    <t>LC5457</t>
  </si>
  <si>
    <t>9780203872536</t>
  </si>
  <si>
    <t>9780415461719</t>
  </si>
  <si>
    <t>improving learning in later life</t>
  </si>
  <si>
    <t>Withnall, Alexandra</t>
  </si>
  <si>
    <t>Language, Psychology of | Language Development</t>
  </si>
  <si>
    <t>9780203969557</t>
  </si>
  <si>
    <t>9780415383127</t>
  </si>
  <si>
    <t>improving literacy by teaching morphemes</t>
  </si>
  <si>
    <t>Nunes, Terezinha</t>
  </si>
  <si>
    <t>Assessment | Philosophy of Education</t>
  </si>
  <si>
    <t>9780203895375</t>
  </si>
  <si>
    <t>9780415956291</t>
  </si>
  <si>
    <t>improving teacher education through action research</t>
  </si>
  <si>
    <t>Hui, Ming-Fai</t>
  </si>
  <si>
    <t>Adult Education | Behavioural Management</t>
  </si>
  <si>
    <t>9780203890387</t>
  </si>
  <si>
    <t>9780415430449</t>
  </si>
  <si>
    <t>inclusion and diversity: meeting the needs of all students</t>
  </si>
  <si>
    <t>Grace, Sue</t>
  </si>
  <si>
    <t>Business Information Systems | New Technology Management</t>
  </si>
  <si>
    <t>005.74</t>
  </si>
  <si>
    <t>QA76.9.D3</t>
  </si>
  <si>
    <t>9780203870693</t>
  </si>
  <si>
    <t>9780415552141</t>
  </si>
  <si>
    <t>information management</t>
  </si>
  <si>
    <t>Wijnhoven, Fons</t>
  </si>
  <si>
    <t>Industrial Economics | Organizational Theory &amp; Behaviour</t>
  </si>
  <si>
    <t>HD45</t>
  </si>
  <si>
    <t>9780203883488</t>
  </si>
  <si>
    <t>9780415426664</t>
  </si>
  <si>
    <t>innovation, knowledge and power in organizations</t>
  </si>
  <si>
    <t>Asimakou, Theodora</t>
  </si>
  <si>
    <t>Banking | Insurance</t>
  </si>
  <si>
    <t>9780203964057</t>
  </si>
  <si>
    <t>9780415390736</t>
  </si>
  <si>
    <t>innovations and institutions: an institutional perspective on the innovative efforts of banks and insurance companies</t>
  </si>
  <si>
    <t>Raab, Jorg</t>
  </si>
  <si>
    <t>Early Years | Educational Research</t>
  </si>
  <si>
    <t>372.210941</t>
  </si>
  <si>
    <t>LB1139.3.G7</t>
  </si>
  <si>
    <t>9780203930304</t>
  </si>
  <si>
    <t>9780415404969</t>
  </si>
  <si>
    <t>inside role-play in early childhood education: researching young children's perspectives</t>
  </si>
  <si>
    <t>Rogers, Sue</t>
  </si>
  <si>
    <t>Asian Economics | Political Economics</t>
  </si>
  <si>
    <t>338.95</t>
  </si>
  <si>
    <t>HC412</t>
  </si>
  <si>
    <t>9780203874004</t>
  </si>
  <si>
    <t>9780415550215</t>
  </si>
  <si>
    <t>institutions for economic reform in asia</t>
  </si>
  <si>
    <t>Dee, Philippa</t>
  </si>
  <si>
    <t>Cognitive Science | Learning</t>
  </si>
  <si>
    <t>153.4</t>
  </si>
  <si>
    <t>BF311</t>
  </si>
  <si>
    <t>9780203926697</t>
  </si>
  <si>
    <t>9781841695877</t>
  </si>
  <si>
    <t>integrating the mind: domain general versus domain specific processes in higher cognition</t>
  </si>
  <si>
    <t>Roberts, Maxwell J.</t>
  </si>
  <si>
    <t>Economics and  Development | Development Economics</t>
  </si>
  <si>
    <t>HD53</t>
  </si>
  <si>
    <t>9780203937617</t>
  </si>
  <si>
    <t>9780415437547</t>
  </si>
  <si>
    <t>intellectual capital accounting: practices in a developing country</t>
  </si>
  <si>
    <t>Abeysekera, Indra</t>
  </si>
  <si>
    <t>Business &amp; Corporate Strategy | Organizational Theory &amp; Behaviour</t>
  </si>
  <si>
    <t>658.4038</t>
  </si>
  <si>
    <t>9780203929308</t>
  </si>
  <si>
    <t>9780415403924</t>
  </si>
  <si>
    <t>intellectual capital and knowledge management: strategic management of knowledge resources</t>
  </si>
  <si>
    <t>Ricceri, Federica</t>
  </si>
  <si>
    <t>Intellectual Property Law | Chinese Studies</t>
  </si>
  <si>
    <t>346.51048</t>
  </si>
  <si>
    <t>KNQ1155</t>
  </si>
  <si>
    <t>9780203006818</t>
  </si>
  <si>
    <t>9780415364966</t>
  </si>
  <si>
    <t>intellectual property rights in china</t>
  </si>
  <si>
    <t>Cheung, Gordon C.K</t>
  </si>
  <si>
    <t>Higher Education | Teachers &amp; Teacher Education</t>
  </si>
  <si>
    <t>LB2361</t>
  </si>
  <si>
    <t>9780203928707</t>
  </si>
  <si>
    <t>9780415341318</t>
  </si>
  <si>
    <t>interdisciplinary learning and teaching in higher education: theory and practice</t>
  </si>
  <si>
    <t>Chandramohan, Balasubramanyam</t>
  </si>
  <si>
    <t>Business &amp; Management | International Business</t>
  </si>
  <si>
    <t>HD62.4</t>
  </si>
  <si>
    <t>9780203879412</t>
  </si>
  <si>
    <t>9780415800570</t>
  </si>
  <si>
    <t>international business: strategy and the multinational enterprise</t>
  </si>
  <si>
    <t>Cullen, John B.</t>
  </si>
  <si>
    <t>Economics | Macroeconomics</t>
  </si>
  <si>
    <t>9780203878613</t>
  </si>
  <si>
    <t>9780415772853</t>
  </si>
  <si>
    <t>international economics</t>
  </si>
  <si>
    <t>Eicher, Theo S.</t>
  </si>
  <si>
    <t>Macroeconomics | International Finance</t>
  </si>
  <si>
    <t>332.042</t>
  </si>
  <si>
    <t>HG3881</t>
  </si>
  <si>
    <t>9780203881712</t>
  </si>
  <si>
    <t>9780415774581</t>
  </si>
  <si>
    <t>international finance 5th edition</t>
  </si>
  <si>
    <t>Levi, Maurice D.</t>
  </si>
  <si>
    <t>370.1523</t>
  </si>
  <si>
    <t>9780203874813</t>
  </si>
  <si>
    <t>9780805860443</t>
  </si>
  <si>
    <t>international handbook of research on conceptual change</t>
  </si>
  <si>
    <t>Vosniadou, Stella</t>
  </si>
  <si>
    <t>HF5549.5.E45</t>
  </si>
  <si>
    <t>9780203866962</t>
  </si>
  <si>
    <t>9780415773508</t>
  </si>
  <si>
    <t>international human resource management</t>
  </si>
  <si>
    <t>Schuler, Randall S.</t>
  </si>
  <si>
    <t>658.84</t>
  </si>
  <si>
    <t>HF1416</t>
  </si>
  <si>
    <t>9780203871935</t>
  </si>
  <si>
    <t>9780415772617</t>
  </si>
  <si>
    <t>international marketing: strategy and theory</t>
  </si>
  <si>
    <t>Onkvisit, Sak</t>
  </si>
  <si>
    <t>International Media | Mass Media &amp; Communication</t>
  </si>
  <si>
    <t>302.2</t>
  </si>
  <si>
    <t>PN4784.F6</t>
  </si>
  <si>
    <t>9780203881286</t>
  </si>
  <si>
    <t>9780415998994</t>
  </si>
  <si>
    <t>international media communication in a global age</t>
  </si>
  <si>
    <t>Golan, Guy</t>
  </si>
  <si>
    <t>Social Psychology | Marketing Communication</t>
  </si>
  <si>
    <t>BF367</t>
  </si>
  <si>
    <t>9780203871010</t>
  </si>
  <si>
    <t>9780415777582</t>
  </si>
  <si>
    <t>interpretation in social life, social science, and marketing</t>
  </si>
  <si>
    <t>O'Shaughnessy, John</t>
  </si>
  <si>
    <t>Consumer Behaviour | Customer Relationship Management</t>
  </si>
  <si>
    <t>658.8342</t>
  </si>
  <si>
    <t>9780203866894</t>
  </si>
  <si>
    <t>9780415477604</t>
  </si>
  <si>
    <t>interpreting consumer choice: the behavioral perspective model</t>
  </si>
  <si>
    <t>Foxall, Gordon</t>
  </si>
  <si>
    <t>Family Counselling | Sociology</t>
  </si>
  <si>
    <t>306.8460973</t>
  </si>
  <si>
    <t>HQ1031</t>
  </si>
  <si>
    <t>9780203885727</t>
  </si>
  <si>
    <t>9780415990332</t>
  </si>
  <si>
    <t>interracial families: current concepts and controversies</t>
  </si>
  <si>
    <t>Yancey, George Alan</t>
  </si>
  <si>
    <t>NA9053.H76</t>
  </si>
  <si>
    <t>9780203890059</t>
  </si>
  <si>
    <t>9780415415064</t>
  </si>
  <si>
    <t>intimate metropolis: urban subjects in the modern city</t>
  </si>
  <si>
    <t>Palma, Vittoria Di</t>
  </si>
  <si>
    <t>Asian Studies | Asian Economics</t>
  </si>
  <si>
    <t>382.095</t>
  </si>
  <si>
    <t>HF3752.3</t>
  </si>
  <si>
    <t>9780203086506</t>
  </si>
  <si>
    <t>9780415372077</t>
  </si>
  <si>
    <t>intra-asian trade and the world market</t>
  </si>
  <si>
    <t>Latham, John</t>
  </si>
  <si>
    <t>Religion &amp; Anthropology | Religion &amp; Sociology</t>
  </si>
  <si>
    <t>306.6</t>
  </si>
  <si>
    <t>GN470</t>
  </si>
  <si>
    <t>9780203946244</t>
  </si>
  <si>
    <t>9780415408950</t>
  </si>
  <si>
    <t>introducing anthropology of religion: culture to the ultimate</t>
  </si>
  <si>
    <t>Eller, Jack</t>
  </si>
  <si>
    <t>Language &amp; Linguistics | Applied Linguistics</t>
  </si>
  <si>
    <t>418</t>
  </si>
  <si>
    <t>P129</t>
  </si>
  <si>
    <t>9780203875728</t>
  </si>
  <si>
    <t>9780415447683</t>
  </si>
  <si>
    <t>introducing applied linguistics: concepts and skills</t>
  </si>
  <si>
    <t>Tourism Geography | Tourism, Society &amp; Culture</t>
  </si>
  <si>
    <t>9780203869857</t>
  </si>
  <si>
    <t>9780415467117</t>
  </si>
  <si>
    <t>issues in cultural tourism studies</t>
  </si>
  <si>
    <t>Smith, Melanie</t>
  </si>
  <si>
    <t>Tourism Geography | Japanese Culture &amp; Society</t>
  </si>
  <si>
    <t>306.4819089956</t>
  </si>
  <si>
    <t>G330</t>
  </si>
  <si>
    <t>9780203886670</t>
  </si>
  <si>
    <t>9780415470018</t>
  </si>
  <si>
    <t>japanese tourism and travel culture</t>
  </si>
  <si>
    <t>Moon, Okpyo</t>
  </si>
  <si>
    <t>American History | Military &amp; Naval History</t>
  </si>
  <si>
    <t>940.5317089956073</t>
  </si>
  <si>
    <t>D769.8.A6</t>
  </si>
  <si>
    <t>9780203088203</t>
  </si>
  <si>
    <t>9780415331883</t>
  </si>
  <si>
    <t>japanese-american civilian prisoner exchanges and detention camps, 1941-45</t>
  </si>
  <si>
    <t>Elleman, Bruce</t>
  </si>
  <si>
    <t>Media Studies | Journalism &amp; Professional Media</t>
  </si>
  <si>
    <t>070.4</t>
  </si>
  <si>
    <t>PN4784.O62</t>
  </si>
  <si>
    <t>9780203871263</t>
  </si>
  <si>
    <t>9780415804998</t>
  </si>
  <si>
    <t>journalism and citizenship: new agendas in communication</t>
  </si>
  <si>
    <t>Papacharissi, Zizi</t>
  </si>
  <si>
    <t>Journalism | Sociology of Science &amp; Technology</t>
  </si>
  <si>
    <t>070.4495</t>
  </si>
  <si>
    <t>PN4784.T3</t>
  </si>
  <si>
    <t>9780203942314</t>
  </si>
  <si>
    <t>9780415375283</t>
  </si>
  <si>
    <t>journalism, science and society: science communication between news and public relations</t>
  </si>
  <si>
    <t>Cultural Studies | Gender Studies</t>
  </si>
  <si>
    <t>301.092</t>
  </si>
  <si>
    <t>HQ1190</t>
  </si>
  <si>
    <t>9780203931905</t>
  </si>
  <si>
    <t>9780415219747</t>
  </si>
  <si>
    <t>judith butler: sexual politics, social change and the power of the performative</t>
  </si>
  <si>
    <t>Jagger, Gill</t>
  </si>
  <si>
    <t>823.809922820941</t>
  </si>
  <si>
    <t>PR830.C513</t>
  </si>
  <si>
    <t>9780203866108</t>
  </si>
  <si>
    <t>9780415964760</t>
  </si>
  <si>
    <t>Juvenile Literature and British Society, 1850-1950 - The Age of Adolescence</t>
  </si>
  <si>
    <t>Ferrall, Charles</t>
  </si>
  <si>
    <t>Curriculum Studies | Education Policy &amp; Politics</t>
  </si>
  <si>
    <t>LB1570</t>
  </si>
  <si>
    <t>9780203870457</t>
  </si>
  <si>
    <t>9780415465779</t>
  </si>
  <si>
    <t>key concepts for understanding curriculum</t>
  </si>
  <si>
    <t>Marsh, Colin J.</t>
  </si>
  <si>
    <t>Child Care &amp; Child Protection | Childhood</t>
  </si>
  <si>
    <t>HQ772</t>
  </si>
  <si>
    <t>9780203864982</t>
  </si>
  <si>
    <t>9780415468886</t>
  </si>
  <si>
    <t>key issues in childhood and youth studies: critical issues</t>
  </si>
  <si>
    <t>Kassem, Derek</t>
  </si>
  <si>
    <t>Education  | Early Years</t>
  </si>
  <si>
    <t>LB1139.23</t>
  </si>
  <si>
    <t>9780203867624</t>
  </si>
  <si>
    <t>9780415465267</t>
  </si>
  <si>
    <t>key issues in early years education: a guide for students and practitioners</t>
  </si>
  <si>
    <t>Smidt, Sandra</t>
  </si>
  <si>
    <t>Industrial Economics | New Technology Management</t>
  </si>
  <si>
    <t>330</t>
  </si>
  <si>
    <t>9780203929698</t>
  </si>
  <si>
    <t>9780415416658</t>
  </si>
  <si>
    <t>knowledge economies: innovation, organization and location</t>
  </si>
  <si>
    <t>Dolfsma, Wilfred</t>
  </si>
  <si>
    <t>African Literature | Post-Colonial Studies</t>
  </si>
  <si>
    <t>823.9109</t>
  </si>
  <si>
    <t>PR9344</t>
  </si>
  <si>
    <t>9780203880197</t>
  </si>
  <si>
    <t>9780415995818</t>
  </si>
  <si>
    <t>land and nationalism in fictions from southern africa</t>
  </si>
  <si>
    <t>Graham, James</t>
  </si>
  <si>
    <t>Language &amp; Linguistics | Sociolinguistics</t>
  </si>
  <si>
    <t>P120.S48</t>
  </si>
  <si>
    <t>9780203456491</t>
  </si>
  <si>
    <t>9780415311038</t>
  </si>
  <si>
    <t>Language and Gender - An Advanced Resource Book</t>
  </si>
  <si>
    <t>Sunderland, Jane</t>
  </si>
  <si>
    <t>Philosophy of Language | Language &amp; Linguistics</t>
  </si>
  <si>
    <t>301.21</t>
  </si>
  <si>
    <t>P41</t>
  </si>
  <si>
    <t>9780203592588</t>
  </si>
  <si>
    <t>9780415317627</t>
  </si>
  <si>
    <t>language and history: integrationist perspectives</t>
  </si>
  <si>
    <t>Love, Nigel</t>
  </si>
  <si>
    <t>9780203867709</t>
  </si>
  <si>
    <t>9780415468992</t>
  </si>
  <si>
    <t>language and power: a resource book for students</t>
  </si>
  <si>
    <t>Simpson, Paul</t>
  </si>
  <si>
    <t>Bilingualism ESL | Language Teaching &amp; Learning</t>
  </si>
  <si>
    <t>9780203870730</t>
  </si>
  <si>
    <t>9780415806053</t>
  </si>
  <si>
    <t>language curriculum design</t>
  </si>
  <si>
    <t>I.S.P Nation</t>
  </si>
  <si>
    <t>Language &amp; Linguistics | Language &amp; Communication</t>
  </si>
  <si>
    <t>418.0071</t>
  </si>
  <si>
    <t>PB35</t>
  </si>
  <si>
    <t>9780203882269</t>
  </si>
  <si>
    <t>9780415957533</t>
  </si>
  <si>
    <t>language teaching: integrational linguistic approaches</t>
  </si>
  <si>
    <t>Toolan, Michael</t>
  </si>
  <si>
    <t>English &amp; Literacy/Language Arts</t>
  </si>
  <si>
    <t>370.117</t>
  </si>
  <si>
    <t>LC1099.3</t>
  </si>
  <si>
    <t>9780203872284</t>
  </si>
  <si>
    <t>9780415999687</t>
  </si>
  <si>
    <t>Language, Culture, and Teaching - Critical Perspectives</t>
  </si>
  <si>
    <t>Nieto, Sonia</t>
  </si>
  <si>
    <t>Development Economics | Business Competition</t>
  </si>
  <si>
    <t>HD82</t>
  </si>
  <si>
    <t>9780203865729</t>
  </si>
  <si>
    <t>9780415560115</t>
  </si>
  <si>
    <t>latecomer development: innovation and knowledge for economic growth</t>
  </si>
  <si>
    <t>Oyelaran-Oyeyinka, Banji</t>
  </si>
  <si>
    <t>Film Studies | Literary/Critical Theory</t>
  </si>
  <si>
    <t>791.4509730941</t>
  </si>
  <si>
    <t>PN1993.5.U65</t>
  </si>
  <si>
    <t>9780203894415</t>
  </si>
  <si>
    <t>9780415964784</t>
  </si>
  <si>
    <t>latin american writers and the rise of hollywood cinema</t>
  </si>
  <si>
    <t>Borge, Jason</t>
  </si>
  <si>
    <t>Asian Law | Chinese Business</t>
  </si>
  <si>
    <t>346.5107</t>
  </si>
  <si>
    <t>KNQ78.B87</t>
  </si>
  <si>
    <t>9780203880234</t>
  </si>
  <si>
    <t>9780415453202</t>
  </si>
  <si>
    <t>law for foreign business and investment in china</t>
  </si>
  <si>
    <t>Tian, Xiaowen</t>
  </si>
  <si>
    <t>Schools &amp; Schooling | School Leadership, Management &amp; Administration</t>
  </si>
  <si>
    <t>LB2805</t>
  </si>
  <si>
    <t>9780203881156</t>
  </si>
  <si>
    <t>9780415476935</t>
  </si>
  <si>
    <t>leadership mindsets: innovation and learning in the transformation of schools</t>
  </si>
  <si>
    <t>Kaser, Linda</t>
  </si>
  <si>
    <t>372.7</t>
  </si>
  <si>
    <t>9780203883389</t>
  </si>
  <si>
    <t>9780415995917</t>
  </si>
  <si>
    <t>learning and teaching early math: the learning trajectories approach</t>
  </si>
  <si>
    <t>Clements, Douglas H.</t>
  </si>
  <si>
    <t>Lifelong Learning | Education Studies</t>
  </si>
  <si>
    <t>331.259</t>
  </si>
  <si>
    <t>LC5215</t>
  </si>
  <si>
    <t>9780203863121</t>
  </si>
  <si>
    <t>9780415557528</t>
  </si>
  <si>
    <t>learning and work and the politics of working life: global transformations and collective identities in teaching, nursing and social work</t>
  </si>
  <si>
    <t>Seddon, Terri</t>
  </si>
  <si>
    <t>Classroom Practice | Assessment &amp; Testing</t>
  </si>
  <si>
    <t>LB1060</t>
  </si>
  <si>
    <t>9780203967171</t>
  </si>
  <si>
    <t>9780415400268</t>
  </si>
  <si>
    <t>learning how to learn: tools for schools</t>
  </si>
  <si>
    <t>Black, Paul</t>
  </si>
  <si>
    <t>Childhood | Classroom Management &amp; Organisation</t>
  </si>
  <si>
    <t>372.21</t>
  </si>
  <si>
    <t>9780203879825</t>
  </si>
  <si>
    <t>9780415483667</t>
  </si>
  <si>
    <t>Learning to Belong - Exploring Young Children's Participation at the Start of School</t>
  </si>
  <si>
    <t>Bath, Caroline</t>
  </si>
  <si>
    <t>Bilingualism ESL | Language &amp; Literacy</t>
  </si>
  <si>
    <t>411</t>
  </si>
  <si>
    <t>LB1050.2</t>
  </si>
  <si>
    <t>9780203935668</t>
  </si>
  <si>
    <t>9780805856118</t>
  </si>
  <si>
    <t>learning to read across languages: cross-linguisitc relationships in first and second-language literacy development</t>
  </si>
  <si>
    <t>Koda, Keiko</t>
  </si>
  <si>
    <t>Arts | Design Technology</t>
  </si>
  <si>
    <t>707.12</t>
  </si>
  <si>
    <t>N365.G7</t>
  </si>
  <si>
    <t>9780203962466</t>
  </si>
  <si>
    <t>9780415377737</t>
  </si>
  <si>
    <t>learning to teach art and design in the secondary school: a companion to school experience</t>
  </si>
  <si>
    <t>Addison, Nicholas</t>
  </si>
  <si>
    <t>Higher Education | Open &amp; Distance Education and eLearning</t>
  </si>
  <si>
    <t>378.17370285</t>
  </si>
  <si>
    <t>LB2395.7</t>
  </si>
  <si>
    <t>9780203872987</t>
  </si>
  <si>
    <t>9780415997744</t>
  </si>
  <si>
    <t>learning with digital games: a practical guide to engaging students in higher education</t>
  </si>
  <si>
    <t>Whitton, Nicola</t>
  </si>
  <si>
    <t>9780203862001</t>
  </si>
  <si>
    <t>9780415991841</t>
  </si>
  <si>
    <t>learning, creating, and using knowledge: concept maps as facilitative tools in schools and corporations</t>
  </si>
  <si>
    <t>Novak, Joseph D.</t>
  </si>
  <si>
    <t>Political Sociology | 20th Century Modern Art</t>
  </si>
  <si>
    <t>700.1030973</t>
  </si>
  <si>
    <t>N8725</t>
  </si>
  <si>
    <t>9780203859797</t>
  </si>
  <si>
    <t>9780415871198</t>
  </si>
  <si>
    <t>legislating creativity: the intersections of art and politics</t>
  </si>
  <si>
    <t>Kidd, Dustin</t>
  </si>
  <si>
    <t>Film Studies | Gender &amp; Cinema</t>
  </si>
  <si>
    <t>791.43653</t>
  </si>
  <si>
    <t>PN1995.9.L48</t>
  </si>
  <si>
    <t>9780203887820</t>
  </si>
  <si>
    <t>9780415992435</t>
  </si>
  <si>
    <t>lesbianism, cinema, space</t>
  </si>
  <si>
    <t>Wallace, Lee</t>
  </si>
  <si>
    <t>Sociolinguistics | Bilingualism &amp; Multilingualism</t>
  </si>
  <si>
    <t>9780203930960</t>
  </si>
  <si>
    <t>9780415988728</t>
  </si>
  <si>
    <t>linguistic landscape: expanding the scene</t>
  </si>
  <si>
    <t>Shohamy, Elana</t>
  </si>
  <si>
    <t>Education  | English &amp; Literacy/Language Arts</t>
  </si>
  <si>
    <t>9780203964606</t>
  </si>
  <si>
    <t>9780415407465</t>
  </si>
  <si>
    <t>literacies across media: playing the text</t>
  </si>
  <si>
    <t>Mackey, Margaret</t>
  </si>
  <si>
    <t>302.2244096881</t>
  </si>
  <si>
    <t>LC158.N3</t>
  </si>
  <si>
    <t>9780203016084</t>
  </si>
  <si>
    <t>9780415365048</t>
  </si>
  <si>
    <t>literacy and globalization: reading and writing in times of social and cultural change</t>
  </si>
  <si>
    <t>Papen, Uta</t>
  </si>
  <si>
    <t>Business Ethics | Ecology - Environment Studies</t>
  </si>
  <si>
    <t>170.42</t>
  </si>
  <si>
    <t>HM665</t>
  </si>
  <si>
    <t>9780203859872</t>
  </si>
  <si>
    <t>9780415874960</t>
  </si>
  <si>
    <t>living with the dragon: thinking and acting ethically in a world of unintended consequences</t>
  </si>
  <si>
    <t>Koehn, Daryl</t>
  </si>
  <si>
    <t>9780203003060</t>
  </si>
  <si>
    <t>9780415357173</t>
  </si>
  <si>
    <t>local and regional development</t>
  </si>
  <si>
    <t>Pike, Andy</t>
  </si>
  <si>
    <t>Asian Politics | Asian Culture &amp; Society</t>
  </si>
  <si>
    <t>320.8095</t>
  </si>
  <si>
    <t>JS7350</t>
  </si>
  <si>
    <t>9780203876152</t>
  </si>
  <si>
    <t>9780415492997</t>
  </si>
  <si>
    <t>local organizations and urban governance in east and southeast asia: straddling state and society</t>
  </si>
  <si>
    <t>Read, Benjamin L.</t>
  </si>
  <si>
    <t>Construction Economics | Construction Management</t>
  </si>
  <si>
    <t>690.685</t>
  </si>
  <si>
    <t>TH438.4</t>
  </si>
  <si>
    <t>9780203030417</t>
  </si>
  <si>
    <t>9780415370509</t>
  </si>
  <si>
    <t>Location-Based Management for Construction - Planning, scheduling and control</t>
  </si>
  <si>
    <t>Kenley, Russell</t>
  </si>
  <si>
    <t>Public Administration &amp; Management | Sociology of Work &amp; Industry</t>
  </si>
  <si>
    <t>351</t>
  </si>
  <si>
    <t>JF1351</t>
  </si>
  <si>
    <t>9780203872611</t>
  </si>
  <si>
    <t>9780415449984</t>
  </si>
  <si>
    <t>making public services management critical</t>
  </si>
  <si>
    <t>Currie, Graeme</t>
  </si>
  <si>
    <t>City &amp; Town Planning | Urban Design</t>
  </si>
  <si>
    <t>711.40973</t>
  </si>
  <si>
    <t>NA9105</t>
  </si>
  <si>
    <t>9780203872048</t>
  </si>
  <si>
    <t>9780415774109</t>
  </si>
  <si>
    <t>making the metropolitan landscape: standing firm on middle ground</t>
  </si>
  <si>
    <t>Tatom, Jacqueline</t>
  </si>
  <si>
    <t>Business &amp; Management | Personnel and Human Resource Management</t>
  </si>
  <si>
    <t>658.407124</t>
  </si>
  <si>
    <t>HD30.4</t>
  </si>
  <si>
    <t>9780203934142</t>
  </si>
  <si>
    <t>9780415396028</t>
  </si>
  <si>
    <t>management development: perspectives from research and practice</t>
  </si>
  <si>
    <t>Hill, Rosemary</t>
  </si>
  <si>
    <t>Management &amp; Management Techniques | Personnel and Human Resource Management</t>
  </si>
  <si>
    <t>658.4071240951</t>
  </si>
  <si>
    <t>HD30.42.C6</t>
  </si>
  <si>
    <t>9780203866443</t>
  </si>
  <si>
    <t>9780415413312</t>
  </si>
  <si>
    <t>management training and development in china: educating managers in a globalized economy</t>
  </si>
  <si>
    <t>Warner, Malcolm</t>
  </si>
  <si>
    <t>International Business | Business &amp; Corporate Strategy</t>
  </si>
  <si>
    <t>647.94068</t>
  </si>
  <si>
    <t>TX911.3.M27</t>
  </si>
  <si>
    <t>9780203966204</t>
  </si>
  <si>
    <t>9780415385961</t>
  </si>
  <si>
    <t>managerial competence within the tourism and hospitality service industries: global cultural contextual analysis</t>
  </si>
  <si>
    <t>Saee, John</t>
  </si>
  <si>
    <t>Construction Management | Management &amp; Management Techniques</t>
  </si>
  <si>
    <t>690.0684</t>
  </si>
  <si>
    <t>TH215</t>
  </si>
  <si>
    <t>9780203089989</t>
  </si>
  <si>
    <t>9780415463447</t>
  </si>
  <si>
    <t>managing knowledge in the construction industry</t>
  </si>
  <si>
    <t>Styhre, Alexander</t>
  </si>
  <si>
    <t>Quality Assurance &amp; Total Quality Management | Personnel and Human Resource Management</t>
  </si>
  <si>
    <t>9780203019436</t>
  </si>
  <si>
    <t>9780415366809</t>
  </si>
  <si>
    <t>managing performance improvement</t>
  </si>
  <si>
    <t>Baxter, Lynne F.</t>
  </si>
  <si>
    <t>Public Ownership, Nationalization &amp; Public Management | Personnel and Human Resource Management</t>
  </si>
  <si>
    <t>352.375</t>
  </si>
  <si>
    <t>JF1338.A2</t>
  </si>
  <si>
    <t>9780203946336</t>
  </si>
  <si>
    <t>9780415403191</t>
  </si>
  <si>
    <t>managing performance in the public sector</t>
  </si>
  <si>
    <t>Bruijn, Hans de</t>
  </si>
  <si>
    <t>Business &amp; Management | Public Ownership, Nationalization &amp; Public Management</t>
  </si>
  <si>
    <t>352.357</t>
  </si>
  <si>
    <t>JF1525.T67</t>
  </si>
  <si>
    <t>9780203935958</t>
  </si>
  <si>
    <t>9780415423946</t>
  </si>
  <si>
    <t>managing performance: international comparisons</t>
  </si>
  <si>
    <t>Bouckaert, Geert</t>
  </si>
  <si>
    <t>Terrorism &amp; Political Violence | Strategic Studies</t>
  </si>
  <si>
    <t>363.325</t>
  </si>
  <si>
    <t>HV6431</t>
  </si>
  <si>
    <t>9780203871584</t>
  </si>
  <si>
    <t>9780415484411</t>
  </si>
  <si>
    <t>managing terrorism and insurgency: regeneration, recruitment and attrition</t>
  </si>
  <si>
    <t>Crouch, Cameron I.</t>
  </si>
  <si>
    <t>Business &amp; Corporate Strategy | Sociology of Work &amp; Industry</t>
  </si>
  <si>
    <t>9780203869567</t>
  </si>
  <si>
    <t>9780415550239</t>
  </si>
  <si>
    <t>mapping strategic diversity: strategic thinking from a variety of perspectives</t>
  </si>
  <si>
    <t>Jacobs, Dany</t>
  </si>
  <si>
    <t>Marketing Communication | Market Research</t>
  </si>
  <si>
    <t>658.8</t>
  </si>
  <si>
    <t>9780203932995</t>
  </si>
  <si>
    <t>9780415416696</t>
  </si>
  <si>
    <t>marketing discourse: a critical perspective</t>
  </si>
  <si>
    <t>Skln, Per</t>
  </si>
  <si>
    <t>HF5415.13</t>
  </si>
  <si>
    <t>9780203870341</t>
  </si>
  <si>
    <t>9780415778992</t>
  </si>
  <si>
    <t>marketing: the basics</t>
  </si>
  <si>
    <t>Moore, Karl</t>
  </si>
  <si>
    <t>20th Century | Russell</t>
  </si>
  <si>
    <t>173</t>
  </si>
  <si>
    <t>HQ21</t>
  </si>
  <si>
    <t>9780203875346</t>
  </si>
  <si>
    <t>9780415482882</t>
  </si>
  <si>
    <t>marriage and morals</t>
  </si>
  <si>
    <t>Education  | Sociology of Education</t>
  </si>
  <si>
    <t>HX526</t>
  </si>
  <si>
    <t>9780203397329</t>
  </si>
  <si>
    <t>9780415331708</t>
  </si>
  <si>
    <t>marxism and educational theory</t>
  </si>
  <si>
    <t>Cole, Mike</t>
  </si>
  <si>
    <t>Assessment &amp; Testing | Educational Psychology</t>
  </si>
  <si>
    <t>LB3051</t>
  </si>
  <si>
    <t>9780203887868</t>
  </si>
  <si>
    <t>9780415995658</t>
  </si>
  <si>
    <t>measurement and statistics for teachers</t>
  </si>
  <si>
    <t>Blerkom, Malcolm Van</t>
  </si>
  <si>
    <t>Broadcast Media | Communication Studies</t>
  </si>
  <si>
    <t>302.230951</t>
  </si>
  <si>
    <t>P94.65.C6</t>
  </si>
  <si>
    <t>9780203882016</t>
  </si>
  <si>
    <t>9780415447553</t>
  </si>
  <si>
    <t>media and cultural transformation in china</t>
  </si>
  <si>
    <t>Yu, Haiqing</t>
  </si>
  <si>
    <t>302.23095</t>
  </si>
  <si>
    <t>P96.A832</t>
  </si>
  <si>
    <t>9780203892480</t>
  </si>
  <si>
    <t>9780415962452</t>
  </si>
  <si>
    <t>media consumption and everyday life in asia</t>
  </si>
  <si>
    <t>Kim, Youna</t>
  </si>
  <si>
    <t>Media Law | Entertainment, Sports &amp; Media Law</t>
  </si>
  <si>
    <t>343.73099</t>
  </si>
  <si>
    <t>KF2750</t>
  </si>
  <si>
    <t>9780203927854</t>
  </si>
  <si>
    <t>9780805850673</t>
  </si>
  <si>
    <t>media law and ethics, third edition</t>
  </si>
  <si>
    <t>Moore, Roy L.</t>
  </si>
  <si>
    <t>Media Studies | Media Education</t>
  </si>
  <si>
    <t>P96.M4</t>
  </si>
  <si>
    <t>9780203867273</t>
  </si>
  <si>
    <t>9780415872201</t>
  </si>
  <si>
    <t>media literacy: new agendas in communication</t>
  </si>
  <si>
    <t>Tyner, Kathleen</t>
  </si>
  <si>
    <t>Media &amp; Film Studies | Health Communication</t>
  </si>
  <si>
    <t>362.1</t>
  </si>
  <si>
    <t>RA440.5</t>
  </si>
  <si>
    <t>9780203887349</t>
  </si>
  <si>
    <t>9780805860245</t>
  </si>
  <si>
    <t>media messages and public health: a decisions approach to content analysis</t>
  </si>
  <si>
    <t>Jordan, Amy</t>
  </si>
  <si>
    <t>Gender Identity &amp; Sex Roles | Cultural Studies</t>
  </si>
  <si>
    <t>P96.S45</t>
  </si>
  <si>
    <t>9780203930014</t>
  </si>
  <si>
    <t>9780415396608</t>
  </si>
  <si>
    <t>media, gender and identity: an introduction</t>
  </si>
  <si>
    <t>Gauntlett, David</t>
  </si>
  <si>
    <t>Education Policy | Higher Education</t>
  </si>
  <si>
    <t>378.30973</t>
  </si>
  <si>
    <t>LB2338</t>
  </si>
  <si>
    <t>9780203933688</t>
  </si>
  <si>
    <t>9780415961004</t>
  </si>
  <si>
    <t>merit aid and the politics of education</t>
  </si>
  <si>
    <t>Ness, Erik C.</t>
  </si>
  <si>
    <t>428.4</t>
  </si>
  <si>
    <t>9781410613301</t>
  </si>
  <si>
    <t>9780805852295</t>
  </si>
  <si>
    <t>metacognition in literacy learning: theory, assessment, instruction, and professional development</t>
  </si>
  <si>
    <t>Israel, Susan E.</t>
  </si>
  <si>
    <t>Buddhism | Philosophy of Buddhism</t>
  </si>
  <si>
    <t>294.3423</t>
  </si>
  <si>
    <t>BQ4263</t>
  </si>
  <si>
    <t>9780203001936</t>
  </si>
  <si>
    <t>9780415355506</t>
  </si>
  <si>
    <t>metaphor and literalism in buddhism: the doctrinal history of nirvana</t>
  </si>
  <si>
    <t>Hwang, Soonil</t>
  </si>
  <si>
    <t>Information &amp; Communication Technology (ICT) | Microeconomics</t>
  </si>
  <si>
    <t>338.50285554</t>
  </si>
  <si>
    <t>HB172</t>
  </si>
  <si>
    <t>9780203931103</t>
  </si>
  <si>
    <t>9780415417860</t>
  </si>
  <si>
    <t>microeconomics using excel: integrating economic theory, policy analysis and spreadsheet modelling</t>
  </si>
  <si>
    <t>Schwarz, Gerald</t>
  </si>
  <si>
    <t>Media Studies | Popular Culture</t>
  </si>
  <si>
    <t>070.449355020973</t>
  </si>
  <si>
    <t>P96.W352</t>
  </si>
  <si>
    <t>9780203879603</t>
  </si>
  <si>
    <t>9780415999779</t>
  </si>
  <si>
    <t>militainment, inc.: war, media, and popular culture</t>
  </si>
  <si>
    <t>Stahl, Roger</t>
  </si>
  <si>
    <t>Advertising Studies | Public Relations in Media</t>
  </si>
  <si>
    <t>175</t>
  </si>
  <si>
    <t>P94</t>
  </si>
  <si>
    <t>9780203874882</t>
  </si>
  <si>
    <t>9780805863215</t>
  </si>
  <si>
    <t>mixed media: moral distinctions in advertising, public relations, and journalism</t>
  </si>
  <si>
    <t>Bivins, Tom</t>
  </si>
  <si>
    <t>LB1044.84</t>
  </si>
  <si>
    <t>9780203879405</t>
  </si>
  <si>
    <t>9780415991582</t>
  </si>
  <si>
    <t>mobile learning communities: creating new educational futures</t>
  </si>
  <si>
    <t>Danaher, Patrick</t>
  </si>
  <si>
    <t>Ecological Economics | Environmental Studies</t>
  </si>
  <si>
    <t>333.7011</t>
  </si>
  <si>
    <t>9780203886465</t>
  </si>
  <si>
    <t>9780415463768</t>
  </si>
  <si>
    <t>modeling environment-improving technological innovations under uncertainty</t>
  </si>
  <si>
    <t>Golub, Alexander</t>
  </si>
  <si>
    <t>Quantitative Methods | Statistics</t>
  </si>
  <si>
    <t>300.727</t>
  </si>
  <si>
    <t>9780203865804</t>
  </si>
  <si>
    <t>9780415560559</t>
  </si>
  <si>
    <t>models in statistical social research</t>
  </si>
  <si>
    <t>Rohwer, G?tz</t>
  </si>
  <si>
    <t>724.6</t>
  </si>
  <si>
    <t>NA682.M63</t>
  </si>
  <si>
    <t>9780203871904</t>
  </si>
  <si>
    <t>9780415776332</t>
  </si>
  <si>
    <t>modern architecture and the mediterranean: vernacular dialogues and contested identities</t>
  </si>
  <si>
    <t>Lejeune, Jean-Francois</t>
  </si>
  <si>
    <t>Architecture Design &amp; Theory | Healthcare Management</t>
  </si>
  <si>
    <t>362.1756</t>
  </si>
  <si>
    <t>RA1000</t>
  </si>
  <si>
    <t>9780203878101</t>
  </si>
  <si>
    <t>9780415451802</t>
  </si>
  <si>
    <t>modern hospice design: the architecture of palliative care</t>
  </si>
  <si>
    <t>Worpole, Ken</t>
  </si>
  <si>
    <t>Asian Studies | Asian &amp; S.E Asian Coursebooks</t>
  </si>
  <si>
    <t>495.182421</t>
  </si>
  <si>
    <t>PL1895</t>
  </si>
  <si>
    <t>9780203503645</t>
  </si>
  <si>
    <t>9780415700115</t>
  </si>
  <si>
    <t>modern mandarin chinese grammar workbook</t>
  </si>
  <si>
    <t>Ma, Jing-Heng</t>
  </si>
  <si>
    <t>Banking | Monetary Economics</t>
  </si>
  <si>
    <t>9780203868454</t>
  </si>
  <si>
    <t>9780415775465</t>
  </si>
  <si>
    <t>money and banking: an international text</t>
  </si>
  <si>
    <t>Eyler, Robert</t>
  </si>
  <si>
    <t>BJ1451</t>
  </si>
  <si>
    <t>9780203895146</t>
  </si>
  <si>
    <t>9780415964685</t>
  </si>
  <si>
    <t>moral responsibility, authenticity, and education</t>
  </si>
  <si>
    <t>Haji, Ishtiyaque</t>
  </si>
  <si>
    <t>Early Years | Philosophy of Education</t>
  </si>
  <si>
    <t>372.2101</t>
  </si>
  <si>
    <t>9780203881231</t>
  </si>
  <si>
    <t>9780415468664</t>
  </si>
  <si>
    <t>movement and experimentation in young children's learning: deleuze and guattari in early childhood education</t>
  </si>
  <si>
    <t>Olsson, Liselott Mariett</t>
  </si>
  <si>
    <t>Drama Education &amp; Drama Therapy</t>
  </si>
  <si>
    <t>792.028</t>
  </si>
  <si>
    <t>PN2071.M6</t>
  </si>
  <si>
    <t>9780203883549</t>
  </si>
  <si>
    <t>9780415963671</t>
  </si>
  <si>
    <t>movement training for the modern actor</t>
  </si>
  <si>
    <t>Evans, Mark</t>
  </si>
  <si>
    <t>401.93</t>
  </si>
  <si>
    <t>9780203880852</t>
  </si>
  <si>
    <t>9780805864588</t>
  </si>
  <si>
    <t>multiple perspectives on interaction: second language research in honor of susan m. gass</t>
  </si>
  <si>
    <t>Polio, Charlene</t>
  </si>
  <si>
    <t>Heritage Management &amp; Conservation | Museum Studies</t>
  </si>
  <si>
    <t>AM5</t>
  </si>
  <si>
    <t>9780203018989</t>
  </si>
  <si>
    <t>9780415366335</t>
  </si>
  <si>
    <t>museum basics</t>
  </si>
  <si>
    <t>Ambrose, Timothy</t>
  </si>
  <si>
    <t>Creativity | Psychology of Music</t>
  </si>
  <si>
    <t>781.11</t>
  </si>
  <si>
    <t>ML3838</t>
  </si>
  <si>
    <t>9780203088111</t>
  </si>
  <si>
    <t>9781841695082</t>
  </si>
  <si>
    <t>musical creativity: multidisciplinary research in theory and practice</t>
  </si>
  <si>
    <t>Deliege, Irene</t>
  </si>
  <si>
    <t>658</t>
  </si>
  <si>
    <t>HD70.U5</t>
  </si>
  <si>
    <t>9780203961780</t>
  </si>
  <si>
    <t>9780415416665</t>
  </si>
  <si>
    <t>narrating the management guru: in search of tom peters</t>
  </si>
  <si>
    <t>Collins, David</t>
  </si>
  <si>
    <t>813.5409897073</t>
  </si>
  <si>
    <t>PS153.I52</t>
  </si>
  <si>
    <t>9780203968222</t>
  </si>
  <si>
    <t>9780415397025</t>
  </si>
  <si>
    <t>native american literature: towards a spacialized reading</t>
  </si>
  <si>
    <t>Dennis, Helen May</t>
  </si>
  <si>
    <t>Chinese Politics | Political Economic Studies</t>
  </si>
  <si>
    <t>361.70951</t>
  </si>
  <si>
    <t>HS81.C6</t>
  </si>
  <si>
    <t>9780203887714</t>
  </si>
  <si>
    <t>9780415458580</t>
  </si>
  <si>
    <t>non-governmental organisations in china</t>
  </si>
  <si>
    <t>Lu, Yiyi</t>
  </si>
  <si>
    <t>Media &amp; Film Studies | Communication Studies</t>
  </si>
  <si>
    <t>P90</t>
  </si>
  <si>
    <t>9780203894804</t>
  </si>
  <si>
    <t>9780415978590</t>
  </si>
  <si>
    <t>on communicating: otherness, meaning, and information</t>
  </si>
  <si>
    <t>Krippendorff, Klaus</t>
  </si>
  <si>
    <t>LA229</t>
  </si>
  <si>
    <t>9780203884966</t>
  </si>
  <si>
    <t>9780415990196</t>
  </si>
  <si>
    <t>online social networking on campus: understanding what matters in student culture</t>
  </si>
  <si>
    <t>Ana, M.</t>
  </si>
  <si>
    <t>304.23</t>
  </si>
  <si>
    <t>HT391</t>
  </si>
  <si>
    <t>9780203961827</t>
  </si>
  <si>
    <t>9780415415330</t>
  </si>
  <si>
    <t>open space: people space</t>
  </si>
  <si>
    <t>Thompson, Catharine Ward</t>
  </si>
  <si>
    <t>Management Accounting | Business &amp; Corporate Strategy</t>
  </si>
  <si>
    <t>HD58.82</t>
  </si>
  <si>
    <t>9780203885215</t>
  </si>
  <si>
    <t>9780415437714</t>
  </si>
  <si>
    <t>organisational capital: modelling, measuring and contextualising</t>
  </si>
  <si>
    <t>Bounfour, Ahmed</t>
  </si>
  <si>
    <t>9780203929216</t>
  </si>
  <si>
    <t>9780415433808</t>
  </si>
  <si>
    <t>organization theory and the public sector: instrument, culture and myth</t>
  </si>
  <si>
    <t>Christensen, Tom</t>
  </si>
  <si>
    <t>Business &amp; Management | Management &amp; Management Techniques</t>
  </si>
  <si>
    <t>658.4</t>
  </si>
  <si>
    <t>HD58.7</t>
  </si>
  <si>
    <t>9780203873533</t>
  </si>
  <si>
    <t>9780415998529</t>
  </si>
  <si>
    <t>organizational behavior: securing competitive advantage</t>
  </si>
  <si>
    <t>Wagner, John A.</t>
  </si>
  <si>
    <t>Developmental Psychology | Parenting and Families</t>
  </si>
  <si>
    <t>649.1</t>
  </si>
  <si>
    <t>HQ755.8</t>
  </si>
  <si>
    <t>9781410613394</t>
  </si>
  <si>
    <t>9780805848069</t>
  </si>
  <si>
    <t>parenting: an ecological perspective</t>
  </si>
  <si>
    <t>Luster, Tom</t>
  </si>
  <si>
    <t>HQ515</t>
  </si>
  <si>
    <t>9780203938607</t>
  </si>
  <si>
    <t>9780415964876</t>
  </si>
  <si>
    <t>Parents and Children Communicating with Society - Managing Relationships Outside of the Home</t>
  </si>
  <si>
    <t>Stamp, Glen</t>
  </si>
  <si>
    <t>Early Childhood | Teaching &amp; Learning</t>
  </si>
  <si>
    <t>303.32</t>
  </si>
  <si>
    <t>9780203883556</t>
  </si>
  <si>
    <t>9780415989749</t>
  </si>
  <si>
    <t>participatory learning in the early years: research and pedagogy</t>
  </si>
  <si>
    <t>Berthelsen, Donna</t>
  </si>
  <si>
    <t>Aesthetics | Philosophy of Literature</t>
  </si>
  <si>
    <t>801.95</t>
  </si>
  <si>
    <t>PN98.D43</t>
  </si>
  <si>
    <t>9780203851661</t>
  </si>
  <si>
    <t>9780415579247</t>
  </si>
  <si>
    <t>paul de man (routledge revivals)</t>
  </si>
  <si>
    <t>Norris, Christopher</t>
  </si>
  <si>
    <t>International Economics | Public Finance</t>
  </si>
  <si>
    <t>9780203961971</t>
  </si>
  <si>
    <t>9780415422543</t>
  </si>
  <si>
    <t>paying for progress in china: public finance, human welfare and changing patterns of inequality</t>
  </si>
  <si>
    <t>Shue, Vivienne</t>
  </si>
  <si>
    <t>Personnel and Human Resource Management | Organizational Theory &amp; Behaviour</t>
  </si>
  <si>
    <t>9780203885604</t>
  </si>
  <si>
    <t>9780415427791</t>
  </si>
  <si>
    <t>people management and performance</t>
  </si>
  <si>
    <t>Purcell, John</t>
  </si>
  <si>
    <t>658.4013</t>
  </si>
  <si>
    <t>HF5549.5.P37</t>
  </si>
  <si>
    <t>9780203885673</t>
  </si>
  <si>
    <t>9780415771764</t>
  </si>
  <si>
    <t>performance management systems: a global perspective</t>
  </si>
  <si>
    <t>Varma, Arup</t>
  </si>
  <si>
    <t>Finance | Investment &amp; Securities</t>
  </si>
  <si>
    <t>332.6</t>
  </si>
  <si>
    <t>HG4521</t>
  </si>
  <si>
    <t>9780203895634</t>
  </si>
  <si>
    <t>9780415428590</t>
  </si>
  <si>
    <t>personal finance and investments: a behavioural finance perspective</t>
  </si>
  <si>
    <t>Redhead, Keith</t>
  </si>
  <si>
    <t>BF697</t>
  </si>
  <si>
    <t>9780203856666</t>
  </si>
  <si>
    <t>9780415433457</t>
  </si>
  <si>
    <t>personification: using the dialogical self in psychotherapy and counselling</t>
  </si>
  <si>
    <t>Rowan, John</t>
  </si>
  <si>
    <t>Teachers &amp; Teacher Education | Teaching &amp; Learning</t>
  </si>
  <si>
    <t>370.715</t>
  </si>
  <si>
    <t>LB1731</t>
  </si>
  <si>
    <t>9780203876541</t>
  </si>
  <si>
    <t>9780415999267</t>
  </si>
  <si>
    <t>perspectives on supported collaborative teacher inquiry</t>
  </si>
  <si>
    <t>Slavit, David</t>
  </si>
  <si>
    <t>Philosophy of Social Science | International &amp; Comparative Education</t>
  </si>
  <si>
    <t>9780203871119</t>
  </si>
  <si>
    <t>9780415996068</t>
  </si>
  <si>
    <t>philosophy of education in the era of globalization</t>
  </si>
  <si>
    <t>Raley, Yvonne</t>
  </si>
  <si>
    <t>Education  | Education Studies</t>
  </si>
  <si>
    <t>LB15</t>
  </si>
  <si>
    <t>9780203927588</t>
  </si>
  <si>
    <t>9780415428927</t>
  </si>
  <si>
    <t>philosophy of education: the key concepts</t>
  </si>
  <si>
    <t>Gingell, John</t>
  </si>
  <si>
    <t>Photography | Art &amp; Visual Culture</t>
  </si>
  <si>
    <t>770.1</t>
  </si>
  <si>
    <t>TR183</t>
  </si>
  <si>
    <t>9780203869031</t>
  </si>
  <si>
    <t>9780415477062</t>
  </si>
  <si>
    <t>photography: theoretical snapshots</t>
  </si>
  <si>
    <t>Long, J.J.</t>
  </si>
  <si>
    <t>Bilingualism ESL | Higher Education</t>
  </si>
  <si>
    <t>808</t>
  </si>
  <si>
    <t>PN167</t>
  </si>
  <si>
    <t>9780203928370</t>
  </si>
  <si>
    <t>9780415432924</t>
  </si>
  <si>
    <t>plagiarism, the internet, and student learning: improving academic integrity</t>
  </si>
  <si>
    <t>Sutherland-Smith, Wendy</t>
  </si>
  <si>
    <t>Transport Planning | Urban Design</t>
  </si>
  <si>
    <t>9780203935392</t>
  </si>
  <si>
    <t>9780415774901</t>
  </si>
  <si>
    <t>Planning for Place and Plexus - Metropolitan Land Use and Transport</t>
  </si>
  <si>
    <t>Levinson, David M</t>
  </si>
  <si>
    <t>Child Development | Inclusion and Special Educational Needs</t>
  </si>
  <si>
    <t>371.90472</t>
  </si>
  <si>
    <t>GV183.6</t>
  </si>
  <si>
    <t>9780203863640</t>
  </si>
  <si>
    <t>9780415558846</t>
  </si>
  <si>
    <t>play for children with special needs: supporting children with learning differences, 3-9</t>
  </si>
  <si>
    <t>Macintyre, Christine</t>
  </si>
  <si>
    <t>306.0954</t>
  </si>
  <si>
    <t>DS428.2</t>
  </si>
  <si>
    <t>9780203884065</t>
  </si>
  <si>
    <t>9780415476669</t>
  </si>
  <si>
    <t>popular culture in a globalised india</t>
  </si>
  <si>
    <t>Gokulsing, K. Moti</t>
  </si>
  <si>
    <t>Literature &amp; Culture | Biography &amp; Autobiography</t>
  </si>
  <si>
    <t>809.93592</t>
  </si>
  <si>
    <t>CT25</t>
  </si>
  <si>
    <t>9780203306574</t>
  </si>
  <si>
    <t>9780415353427</t>
  </si>
  <si>
    <t>postcolonial theory and autobiography</t>
  </si>
  <si>
    <t>Huddart, David</t>
  </si>
  <si>
    <t>Heritage Management &amp; Conservation | Regional Development</t>
  </si>
  <si>
    <t>338.4791596</t>
  </si>
  <si>
    <t>G155.C16</t>
  </si>
  <si>
    <t>9780203946381</t>
  </si>
  <si>
    <t>9780415430951</t>
  </si>
  <si>
    <t>post-conflict heritage, postcolonial tourism: tourism, politics and development at angkor</t>
  </si>
  <si>
    <t>Winter, Tim</t>
  </si>
  <si>
    <t>741.642</t>
  </si>
  <si>
    <t>9780203926970</t>
  </si>
  <si>
    <t>9780415962100</t>
  </si>
  <si>
    <t>postmodern picturebooks: play, parody, and self-referentiality</t>
  </si>
  <si>
    <t>Sipe, Lawrence R.</t>
  </si>
  <si>
    <t>Children's Literature | Critical Concepts</t>
  </si>
  <si>
    <t>9780203866924</t>
  </si>
  <si>
    <t>9780415802154</t>
  </si>
  <si>
    <t>power, voice and subjectivity in literature for young readers</t>
  </si>
  <si>
    <t>Nikolajeva, Maria</t>
  </si>
  <si>
    <t>Buddhism | Mahayana</t>
  </si>
  <si>
    <t>294.3823</t>
  </si>
  <si>
    <t>BQ1647</t>
  </si>
  <si>
    <t>9780203886571</t>
  </si>
  <si>
    <t>9780415480734</t>
  </si>
  <si>
    <t>power, wealth and women in indian mahayana buddhism: the gandavyuha-sutra</t>
  </si>
  <si>
    <t>Osto, Douglas</t>
  </si>
  <si>
    <t>Cultural Theory | Contemporary Social Theory</t>
  </si>
  <si>
    <t>9780203944950</t>
  </si>
  <si>
    <t>9780415412513</t>
  </si>
  <si>
    <t>practicing culture</t>
  </si>
  <si>
    <t>Calhoun, Craig</t>
  </si>
  <si>
    <t>Architectural Design &amp; Structure | Architectural Detail</t>
  </si>
  <si>
    <t>720.472</t>
  </si>
  <si>
    <t>NA2542.35</t>
  </si>
  <si>
    <t>9780203865873</t>
  </si>
  <si>
    <t>9780415778749</t>
  </si>
  <si>
    <t>precedents in zero-energy design: architecture and passive design in the 2007 solar decathlon</t>
  </si>
  <si>
    <t>Zaretsky, Michael</t>
  </si>
  <si>
    <t>Classroom Practice | Continuing Professional Development</t>
  </si>
  <si>
    <t>LB1707</t>
  </si>
  <si>
    <t>9780203870402</t>
  </si>
  <si>
    <t>9780415481267</t>
  </si>
  <si>
    <t>priorities in teacher education</t>
  </si>
  <si>
    <t>Kosnik, Clare</t>
  </si>
  <si>
    <t>Econometrics | Political Economics</t>
  </si>
  <si>
    <t>HB139</t>
  </si>
  <si>
    <t>9780203878538</t>
  </si>
  <si>
    <t>9780415451444</t>
  </si>
  <si>
    <t>problems and methods of econometrics: the Poincar Lectures of ragnar frisch 1933</t>
  </si>
  <si>
    <t>Frisch, Ragnar</t>
  </si>
  <si>
    <t>History of Accounting | Cost Accounting</t>
  </si>
  <si>
    <t>657.09</t>
  </si>
  <si>
    <t>HF5611</t>
  </si>
  <si>
    <t>9780203968147</t>
  </si>
  <si>
    <t>9780415376440</t>
  </si>
  <si>
    <t>profitability, accounting theory and methodology: the selected essays of geoffrey whittington</t>
  </si>
  <si>
    <t>Whittington, Geoffrey</t>
  </si>
  <si>
    <t>Business &amp; Management | Building Project Management</t>
  </si>
  <si>
    <t>658.404</t>
  </si>
  <si>
    <t>HD69.P75</t>
  </si>
  <si>
    <t>9780203945728</t>
  </si>
  <si>
    <t>9780415421638</t>
  </si>
  <si>
    <t>project management demystified 3rd edition</t>
  </si>
  <si>
    <t>Reiss, Geoff</t>
  </si>
  <si>
    <t>Theory of Art | Jung &amp; Analytical Psychology</t>
  </si>
  <si>
    <t>700.19</t>
  </si>
  <si>
    <t>NX180.P7</t>
  </si>
  <si>
    <t>9780203929797</t>
  </si>
  <si>
    <t>9780415438353</t>
  </si>
  <si>
    <t>psyche and the arts: jungian approaches to music, architecture, literature, painting and film</t>
  </si>
  <si>
    <t>Rowland, Susan</t>
  </si>
  <si>
    <t>Public Ownership, Nationalization &amp; Public Management | Public Administration &amp; Management</t>
  </si>
  <si>
    <t>9780203884096</t>
  </si>
  <si>
    <t>9780415430425</t>
  </si>
  <si>
    <t>public management and governance</t>
  </si>
  <si>
    <t>Lffler, Elke</t>
  </si>
  <si>
    <t>Economics and  Development | Regional Development</t>
  </si>
  <si>
    <t>HD75</t>
  </si>
  <si>
    <t>9780203927809</t>
  </si>
  <si>
    <t>9780415775762</t>
  </si>
  <si>
    <t>public policy for regional development</t>
  </si>
  <si>
    <t>Martinez-Vazquez, Jorge</t>
  </si>
  <si>
    <t>Applied Linguistics | Corpus Linguistics</t>
  </si>
  <si>
    <t>410.1</t>
  </si>
  <si>
    <t>9780203880920</t>
  </si>
  <si>
    <t>9780415962711</t>
  </si>
  <si>
    <t>quantitative corpus linguistics with r: a practical introduction</t>
  </si>
  <si>
    <t>Gries, Stefan Th.</t>
  </si>
  <si>
    <t>Psychological Methods &amp; Statistics | Quantitative Methods</t>
  </si>
  <si>
    <t>150.72</t>
  </si>
  <si>
    <t>BF76.5</t>
  </si>
  <si>
    <t>9780203870709</t>
  </si>
  <si>
    <t>9781841696904</t>
  </si>
  <si>
    <t>quantitative psychological research</t>
  </si>
  <si>
    <t>Clark-Carter, David</t>
  </si>
  <si>
    <t>Bilingualism - Second Language | Applied Linguistics</t>
  </si>
  <si>
    <t>9780203864739</t>
  </si>
  <si>
    <t>9780415998192</t>
  </si>
  <si>
    <t>questionnaires in second language research: construction, administration, and processing</t>
  </si>
  <si>
    <t>D?rnyei, Zolt?n</t>
  </si>
  <si>
    <t>B945.Q54</t>
  </si>
  <si>
    <t>9780203962435</t>
  </si>
  <si>
    <t>9780415063982</t>
  </si>
  <si>
    <t>quine</t>
  </si>
  <si>
    <t>Hylton, Peter</t>
  </si>
  <si>
    <t>Grammar | English Language</t>
  </si>
  <si>
    <t>PE1398.R43</t>
  </si>
  <si>
    <t>9780203858172</t>
  </si>
  <si>
    <t>9780415804356</t>
  </si>
  <si>
    <t>reciprocity in english: historical development and synchronic structure</t>
  </si>
  <si>
    <t>Haas, Florian</t>
  </si>
  <si>
    <t>Architectural Conservation | Building Conservation</t>
  </si>
  <si>
    <t>690.24</t>
  </si>
  <si>
    <t>TH3401</t>
  </si>
  <si>
    <t>9780203879160</t>
  </si>
  <si>
    <t>9780415441230</t>
  </si>
  <si>
    <t>refurbishment and upgrading of buildings</t>
  </si>
  <si>
    <t>Highfield, David</t>
  </si>
  <si>
    <t>Development Studies | Economics and  Development</t>
  </si>
  <si>
    <t>JZ5330</t>
  </si>
  <si>
    <t>9780203933398</t>
  </si>
  <si>
    <t>9780415453769</t>
  </si>
  <si>
    <t>regionalisation and global governance: the taming of globalisation?</t>
  </si>
  <si>
    <t>Hughes, Christopher W.</t>
  </si>
  <si>
    <t>Asian Business | Asian Politics</t>
  </si>
  <si>
    <t>343.5087</t>
  </si>
  <si>
    <t>KNC764</t>
  </si>
  <si>
    <t>9780203871164</t>
  </si>
  <si>
    <t>9780415489867</t>
  </si>
  <si>
    <t>regulation in asia: pushing back on globalization</t>
  </si>
  <si>
    <t>Gillespie, John</t>
  </si>
  <si>
    <t>Child &amp; Adolescent Psychotherapy | Child &amp; Adolescent Psychoanalysis</t>
  </si>
  <si>
    <t>618.928914</t>
  </si>
  <si>
    <t>RJ502.5</t>
  </si>
  <si>
    <t>9780203856673</t>
  </si>
  <si>
    <t>9780415473743</t>
  </si>
  <si>
    <t>relational trauma in infancy: psychoanalytic, attachment and neuropsychological contributions to parent-infant psychotherapy</t>
  </si>
  <si>
    <t>Baradon, Tessa</t>
  </si>
  <si>
    <t>Children's Literature | Science Fiction</t>
  </si>
  <si>
    <t>809.38762</t>
  </si>
  <si>
    <t>PN1009.5.T43</t>
  </si>
  <si>
    <t>9780203873892</t>
  </si>
  <si>
    <t>9780415989510</t>
  </si>
  <si>
    <t>representations of technology in science fiction for young people</t>
  </si>
  <si>
    <t>Applebaum, Noga</t>
  </si>
  <si>
    <t>9780203412817</t>
  </si>
  <si>
    <t>9780415700429</t>
  </si>
  <si>
    <t>representing landscape architecture</t>
  </si>
  <si>
    <t>Treib, Marc</t>
  </si>
  <si>
    <t>Business &amp; Management | Research Methods in Education</t>
  </si>
  <si>
    <t>658.0072</t>
  </si>
  <si>
    <t>9780203481288</t>
  </si>
  <si>
    <t>9780415341912</t>
  </si>
  <si>
    <t>research concepts for management studies</t>
  </si>
  <si>
    <t>Thomas, Alan Berkeley</t>
  </si>
  <si>
    <t>Sports Performance Analysis | Coaching Science</t>
  </si>
  <si>
    <t>612.044</t>
  </si>
  <si>
    <t>GV558</t>
  </si>
  <si>
    <t>9780203878309</t>
  </si>
  <si>
    <t>9780415496223</t>
  </si>
  <si>
    <t>research methods for sports performance analysis</t>
  </si>
  <si>
    <t>O'Donoghue, Peter</t>
  </si>
  <si>
    <t>Bilingualism - Second Language | Qualitative and Mixed Methods</t>
  </si>
  <si>
    <t>407.2</t>
  </si>
  <si>
    <t>P53.755</t>
  </si>
  <si>
    <t>9781410617378</t>
  </si>
  <si>
    <t>9780805853407</t>
  </si>
  <si>
    <t>researching second language classrooms</t>
  </si>
  <si>
    <t>McKay, Sandra Lee</t>
  </si>
  <si>
    <t>9780203864074</t>
  </si>
  <si>
    <t>9780415492904</t>
  </si>
  <si>
    <t>re-shaping cities: how global mobility transforms architecture and urban form</t>
  </si>
  <si>
    <t>Guggenheim, Michael</t>
  </si>
  <si>
    <t>Child &amp; Adolescent Psychotherapy | Family Therapy</t>
  </si>
  <si>
    <t>618.9289156</t>
  </si>
  <si>
    <t>RJ505.R43</t>
  </si>
  <si>
    <t>9780203946893</t>
  </si>
  <si>
    <t>9780415403849</t>
  </si>
  <si>
    <t>resilient therapy: working with children and families</t>
  </si>
  <si>
    <t>Hart, Angie</t>
  </si>
  <si>
    <t>Addiction - Drugs - Adult | Mental Health Services &amp; Policy</t>
  </si>
  <si>
    <t>362.2915</t>
  </si>
  <si>
    <t>HV5840.G7</t>
  </si>
  <si>
    <t>9780203872253</t>
  </si>
  <si>
    <t>9780415474702</t>
  </si>
  <si>
    <t>responding to drug misuse: research and policy priorities in health and social care</t>
  </si>
  <si>
    <t>MacGregor, Susanne</t>
  </si>
  <si>
    <t>History of Art &amp; Design | Architecture</t>
  </si>
  <si>
    <t>720.9</t>
  </si>
  <si>
    <t>NA190</t>
  </si>
  <si>
    <t>9780203008393</t>
  </si>
  <si>
    <t>9780415360821</t>
  </si>
  <si>
    <t>rethinking architectural historiography</t>
  </si>
  <si>
    <t>Arnold, Dana</t>
  </si>
  <si>
    <t>Adult Education and Lifelong Learning | Education Studies</t>
  </si>
  <si>
    <t>9780203881750</t>
  </si>
  <si>
    <t>9780415467759</t>
  </si>
  <si>
    <t>rethinking contexts for learning and teaching: communities, activites and networks</t>
  </si>
  <si>
    <t>Biesta, Gert</t>
  </si>
  <si>
    <t>Museum Studies</t>
  </si>
  <si>
    <t>069.5</t>
  </si>
  <si>
    <t>GN281.4</t>
  </si>
  <si>
    <t>9780203937488</t>
  </si>
  <si>
    <t>9780415405393</t>
  </si>
  <si>
    <t>rethinking evolution in the museum: envisioning african origins</t>
  </si>
  <si>
    <t>Scott, Monique</t>
  </si>
  <si>
    <t>9780203873489</t>
  </si>
  <si>
    <t>9780415805094</t>
  </si>
  <si>
    <t>Return on Strategy - How to achieve it!</t>
  </si>
  <si>
    <t>Moesgaard, Michael</t>
  </si>
  <si>
    <t>Rhetoric | Communication Studies</t>
  </si>
  <si>
    <t>808.06338</t>
  </si>
  <si>
    <t>9780203872772</t>
  </si>
  <si>
    <t>9780415800419</t>
  </si>
  <si>
    <t>rhetorics, literacies, and narratives of sustainability</t>
  </si>
  <si>
    <t>Goggin, Peter N.</t>
  </si>
  <si>
    <t>Chinese Politics | Asian Politics</t>
  </si>
  <si>
    <t>JZ1730</t>
  </si>
  <si>
    <t>9780203884928</t>
  </si>
  <si>
    <t>9780415468824</t>
  </si>
  <si>
    <t>rise of china: beijing’s strategies and implications for the asia-pacific</t>
  </si>
  <si>
    <t>Hsiao, Hsin-Huang Michael</t>
  </si>
  <si>
    <t>International Finance | Political Economics</t>
  </si>
  <si>
    <t>9780203929230</t>
  </si>
  <si>
    <t>9780415775199</t>
  </si>
  <si>
    <t>risk in international finance</t>
  </si>
  <si>
    <t>Yadav, Vikash</t>
  </si>
  <si>
    <t>Language &amp; Linguistics | Language &amp; Literature</t>
  </si>
  <si>
    <t>808.003</t>
  </si>
  <si>
    <t>9780203932896</t>
  </si>
  <si>
    <t>9780415282598</t>
  </si>
  <si>
    <t>routledge encyclopedia of narrative theory</t>
  </si>
  <si>
    <t>HERMAN, David</t>
  </si>
  <si>
    <t>Communication Studies | Health Communication</t>
  </si>
  <si>
    <t>9780203871645</t>
  </si>
  <si>
    <t>9780805849837</t>
  </si>
  <si>
    <t>routledge handbook of applied communication research</t>
  </si>
  <si>
    <t>Frey, Lawrence</t>
  </si>
  <si>
    <t>Theory of Architecture | Landscape Architecture</t>
  </si>
  <si>
    <t>9780203865477</t>
  </si>
  <si>
    <t>9780415552127</t>
  </si>
  <si>
    <t>rural and urban: architecture between two cultures</t>
  </si>
  <si>
    <t>Ballantyne, Andrew</t>
  </si>
  <si>
    <t>Continuing Professional Development | Education Studies</t>
  </si>
  <si>
    <t>371.2012</t>
  </si>
  <si>
    <t>LB2831.926.G7</t>
  </si>
  <si>
    <t>9780203870532</t>
  </si>
  <si>
    <t>9780415430739</t>
  </si>
  <si>
    <t>school leadership - heads on the block?</t>
  </si>
  <si>
    <t>306.432</t>
  </si>
  <si>
    <t>LC191.8.G7</t>
  </si>
  <si>
    <t>9780203015162</t>
  </si>
  <si>
    <t>9780415363952</t>
  </si>
  <si>
    <t>schooling, society and curriculum</t>
  </si>
  <si>
    <t>Moore, Alex</t>
  </si>
  <si>
    <t>Bilingualism - Second Language | Bilingualism ESL</t>
  </si>
  <si>
    <t>9780203932841</t>
  </si>
  <si>
    <t>9780805854978</t>
  </si>
  <si>
    <t>second language acquisition: an introductory course</t>
  </si>
  <si>
    <t>Gass, Susan M.</t>
  </si>
  <si>
    <t>Bilingualism ESL | Teachers &amp; Teacher Education</t>
  </si>
  <si>
    <t>428.00711</t>
  </si>
  <si>
    <t>9780203878033</t>
  </si>
  <si>
    <t>9780415800785</t>
  </si>
  <si>
    <t>second language teacher education: a sociocultural perspective</t>
  </si>
  <si>
    <t>Johnson, Karen E.</t>
  </si>
  <si>
    <t>Mass Media &amp; Communication | Media Theory</t>
  </si>
  <si>
    <t>303.342</t>
  </si>
  <si>
    <t>9780203936498</t>
  </si>
  <si>
    <t>9780805857160</t>
  </si>
  <si>
    <t>self versus others: media, messages, and the third-person effect</t>
  </si>
  <si>
    <t>Andsager, Julie L.</t>
  </si>
  <si>
    <t>Employment &amp; Unemployment | Globalisation</t>
  </si>
  <si>
    <t>331.793</t>
  </si>
  <si>
    <t>HD9980.5</t>
  </si>
  <si>
    <t>9780203892268</t>
  </si>
  <si>
    <t>9780415953160</t>
  </si>
  <si>
    <t>service work: critical perspectives</t>
  </si>
  <si>
    <t>MacDonald, Cameron</t>
  </si>
  <si>
    <t>Asian Culture &amp; Society | Chinese Culture &amp; Society</t>
  </si>
  <si>
    <t>306.70951</t>
  </si>
  <si>
    <t>HQ18.C6</t>
  </si>
  <si>
    <t>9780203967065</t>
  </si>
  <si>
    <t>9780415401432</t>
  </si>
  <si>
    <t>sex and sexuality in china</t>
  </si>
  <si>
    <t>Gender &amp; Development | Economics</t>
  </si>
  <si>
    <t>363.440973</t>
  </si>
  <si>
    <t>HQ115</t>
  </si>
  <si>
    <t>9780203929506</t>
  </si>
  <si>
    <t>9780415397179</t>
  </si>
  <si>
    <t>sex markets: a denied industry</t>
  </si>
  <si>
    <t>Giusta, Marina Della</t>
  </si>
  <si>
    <t>Bilingualism ESL | Gender &amp; Sexuality</t>
  </si>
  <si>
    <t>LC192.6</t>
  </si>
  <si>
    <t>9780203891544</t>
  </si>
  <si>
    <t>9780805863673</t>
  </si>
  <si>
    <t>sexual identities in english language education: classroom conversations</t>
  </si>
  <si>
    <t>Nelson, Cynthia D.</t>
  </si>
  <si>
    <t>Gender Studies | Sociology of Culture</t>
  </si>
  <si>
    <t>306.7</t>
  </si>
  <si>
    <t>9780203877418</t>
  </si>
  <si>
    <t>9780415497114</t>
  </si>
  <si>
    <t>sexuality</t>
  </si>
  <si>
    <t>Weeks, Jeffrey</t>
  </si>
  <si>
    <t>Children's Literature | Literature &amp; Gender Studies</t>
  </si>
  <si>
    <t>822.33</t>
  </si>
  <si>
    <t>PR2880.A1</t>
  </si>
  <si>
    <t>9780203889244</t>
  </si>
  <si>
    <t>9780415964920</t>
  </si>
  <si>
    <t>shakespeare in children's literature</t>
  </si>
  <si>
    <t>Hateley, Erica</t>
  </si>
  <si>
    <t>Urban Design | Architecture</t>
  </si>
  <si>
    <t>711.4</t>
  </si>
  <si>
    <t>NA9085.S5</t>
  </si>
  <si>
    <t>9780203866016</t>
  </si>
  <si>
    <t>9780415424066</t>
  </si>
  <si>
    <t>sitte, hegemann and the metropolis: modern civic art and international exchanges</t>
  </si>
  <si>
    <t>Bohl, Charles</t>
  </si>
  <si>
    <t>Addiction - Alcohol - Adult | Psychotherapy</t>
  </si>
  <si>
    <t>616.86106</t>
  </si>
  <si>
    <t>HV5275</t>
  </si>
  <si>
    <t>9780203872888</t>
  </si>
  <si>
    <t>9781583918036</t>
  </si>
  <si>
    <t>social behaviour and network therapy for alcohol problems</t>
  </si>
  <si>
    <t>Copello, Alex</t>
  </si>
  <si>
    <t>361.70681</t>
  </si>
  <si>
    <t>9780203878149</t>
  </si>
  <si>
    <t>9780415801287</t>
  </si>
  <si>
    <t>Social Entrepreneurship - How to Start Successful Corporate Social Responsibility and Community-Based Initiatives for Advocacy and Change</t>
  </si>
  <si>
    <t>Morfopoulos, Richard G.</t>
  </si>
  <si>
    <t>Sociology &amp; Social Policy | Social Class</t>
  </si>
  <si>
    <t>300.18</t>
  </si>
  <si>
    <t>9780203857236</t>
  </si>
  <si>
    <t>9780415571289</t>
  </si>
  <si>
    <t>social evolution and sociological categories (routledge revivals)</t>
  </si>
  <si>
    <t>Hirst, Paul Q.</t>
  </si>
  <si>
    <t>Asian Studies (General) | Social Work</t>
  </si>
  <si>
    <t>362.5561095</t>
  </si>
  <si>
    <t>HD7226</t>
  </si>
  <si>
    <t>9780203874097</t>
  </si>
  <si>
    <t>9780415434850</t>
  </si>
  <si>
    <t>social policy and poverty in east asia: the role of social security</t>
  </si>
  <si>
    <t>Midgley, James</t>
  </si>
  <si>
    <t>Cultural Studies | Race &amp; Ethnicity</t>
  </si>
  <si>
    <t>300</t>
  </si>
  <si>
    <t>9780203872895</t>
  </si>
  <si>
    <t>9780415466615</t>
  </si>
  <si>
    <t>social sciences: the big issues</t>
  </si>
  <si>
    <t>Woodward, Kath</t>
  </si>
  <si>
    <t>362.76530941</t>
  </si>
  <si>
    <t>HV6626.54.G7</t>
  </si>
  <si>
    <t>9780203000861</t>
  </si>
  <si>
    <t>9780415354158</t>
  </si>
  <si>
    <t>social work and child abuse</t>
  </si>
  <si>
    <t>Merrick, Dave</t>
  </si>
  <si>
    <t>361</t>
  </si>
  <si>
    <t>HV40.35</t>
  </si>
  <si>
    <t>9780203863268</t>
  </si>
  <si>
    <t>9780415454124</t>
  </si>
  <si>
    <t>social work and social policy: an introduction</t>
  </si>
  <si>
    <t>Dickens, Jonathan</t>
  </si>
  <si>
    <t>Management &amp; Management Techniques | Social Administration</t>
  </si>
  <si>
    <t>361.30684</t>
  </si>
  <si>
    <t>9780203866283</t>
  </si>
  <si>
    <t>9780415459051</t>
  </si>
  <si>
    <t>social work management and leadership: managing complexity with creativity</t>
  </si>
  <si>
    <t>Lawler, John</t>
  </si>
  <si>
    <t>Sexual &amp; Gender Identity Disorders in Children &amp; Adolescents | Gender Studies</t>
  </si>
  <si>
    <t>362.7083</t>
  </si>
  <si>
    <t>HQ77.9</t>
  </si>
  <si>
    <t>9780203870907</t>
  </si>
  <si>
    <t>9780415994811</t>
  </si>
  <si>
    <t>social work practice with transgender and gender variant youth</t>
  </si>
  <si>
    <t>Mallon, Gerald P</t>
  </si>
  <si>
    <t>Social Work | Sociology &amp; Social Policy</t>
  </si>
  <si>
    <t>HV40</t>
  </si>
  <si>
    <t>9780203002834</t>
  </si>
  <si>
    <t>9780415356824</t>
  </si>
  <si>
    <t>social work: voices from the inside</t>
  </si>
  <si>
    <t>Cree, Viviene</t>
  </si>
  <si>
    <t>Cultural Geography | Economic Geography</t>
  </si>
  <si>
    <t>331.25</t>
  </si>
  <si>
    <t>9780203886441</t>
  </si>
  <si>
    <t>9780415480956</t>
  </si>
  <si>
    <t>spaces of vernacular creativity: rethinking the cultural economy</t>
  </si>
  <si>
    <t>Edensor, Tim</t>
  </si>
  <si>
    <t>371.9</t>
  </si>
  <si>
    <t>LC4706.G7</t>
  </si>
  <si>
    <t>9780203088494</t>
  </si>
  <si>
    <t>9780415207195</t>
  </si>
  <si>
    <t>special educational needs: the key concepts</t>
  </si>
  <si>
    <t>Garner, Philip</t>
  </si>
  <si>
    <t>Sport Psychology | Sport and Exercise Science</t>
  </si>
  <si>
    <t>796.0103</t>
  </si>
  <si>
    <t>9780203928097</t>
  </si>
  <si>
    <t>9780415438650</t>
  </si>
  <si>
    <t>sport and exercise psychology: the key concepts</t>
  </si>
  <si>
    <t>Cashmore, Ellis</t>
  </si>
  <si>
    <t>Sports Tourism | Tourism, Society &amp; Culture</t>
  </si>
  <si>
    <t>9780203937686</t>
  </si>
  <si>
    <t>9780415426879</t>
  </si>
  <si>
    <t>sport and tourism: a reader</t>
  </si>
  <si>
    <t>Weed, Mike E.</t>
  </si>
  <si>
    <t>Sports Development | Sport and Politics</t>
  </si>
  <si>
    <t>GV706.35</t>
  </si>
  <si>
    <t>9780203890684</t>
  </si>
  <si>
    <t>9780415404068</t>
  </si>
  <si>
    <t>sport policy and development: an introduction</t>
  </si>
  <si>
    <t>Bloyce, Daniel</t>
  </si>
  <si>
    <t>Sport Psychology | Sports Psychology</t>
  </si>
  <si>
    <t>9780203965214</t>
  </si>
  <si>
    <t>9781841695815</t>
  </si>
  <si>
    <t>sport psychology: a student's handbook</t>
  </si>
  <si>
    <t>Jarvis, Matt</t>
  </si>
  <si>
    <t>Sports Law | Sport &amp; Leisure Industries</t>
  </si>
  <si>
    <t>344.73099</t>
  </si>
  <si>
    <t>KF3989</t>
  </si>
  <si>
    <t>9780203299524</t>
  </si>
  <si>
    <t>9780415321846</t>
  </si>
  <si>
    <t>sport, physical recreation and the law</t>
  </si>
  <si>
    <t>Hartley, Hazel</t>
  </si>
  <si>
    <t>Architecture | Sports Facilities</t>
  </si>
  <si>
    <t>725.8043</t>
  </si>
  <si>
    <t>GV405</t>
  </si>
  <si>
    <t>9780203876022</t>
  </si>
  <si>
    <t>9780415458689</t>
  </si>
  <si>
    <t>sports facilities and technologies</t>
  </si>
  <si>
    <t>Pascoe, John</t>
  </si>
  <si>
    <t>Acting | Theatre History</t>
  </si>
  <si>
    <t>PN2062</t>
  </si>
  <si>
    <t>9780203868775</t>
  </si>
  <si>
    <t>9780415496698</t>
  </si>
  <si>
    <t>stanislavsky in america: an actor's workbook</t>
  </si>
  <si>
    <t>Gordon, Mel</t>
  </si>
  <si>
    <t>Public Ownership, Nationalization &amp; Public Management | Government</t>
  </si>
  <si>
    <t>9780203879887</t>
  </si>
  <si>
    <t>9780415492348</t>
  </si>
  <si>
    <t>state management: an enquiry into models of public administration &amp; management</t>
  </si>
  <si>
    <t>Lane, Jan-Erik</t>
  </si>
  <si>
    <t>155.413</t>
  </si>
  <si>
    <t>9780203967980</t>
  </si>
  <si>
    <t>9780415397230</t>
  </si>
  <si>
    <t>stories, pictures and reality: young children's understanding of reality and pretence</t>
  </si>
  <si>
    <t>Lowe, Virginia</t>
  </si>
  <si>
    <t>9780203883242</t>
  </si>
  <si>
    <t>9780415997812</t>
  </si>
  <si>
    <t>strategic innovation: new game strategies for competitive advantage</t>
  </si>
  <si>
    <t>Afuah, Allan</t>
  </si>
  <si>
    <t>Applied Sport Science | Coaching Science</t>
  </si>
  <si>
    <t>613.711</t>
  </si>
  <si>
    <t>GV711.5</t>
  </si>
  <si>
    <t>9780203878286</t>
  </si>
  <si>
    <t>9780415496261</t>
  </si>
  <si>
    <t>strength and conditioning for team sports: sport-specific physical preparation for high performance</t>
  </si>
  <si>
    <t>Gamble, Paul</t>
  </si>
  <si>
    <t>Grammar, Syntax &amp; Linguistic Structure | Psycholinguistics</t>
  </si>
  <si>
    <t>P146</t>
  </si>
  <si>
    <t>9780203890165</t>
  </si>
  <si>
    <t>9780415991353</t>
  </si>
  <si>
    <t>structure in language: a dynamic perspective</t>
  </si>
  <si>
    <t>Berg, Thomas</t>
  </si>
  <si>
    <t>Drama by Period - Classical | Drama by Period - Renaissance</t>
  </si>
  <si>
    <t>PN2061</t>
  </si>
  <si>
    <t>9780203873878</t>
  </si>
  <si>
    <t>9780415485722</t>
  </si>
  <si>
    <t>style for actors 2nd edition: a handbook for moving beyond realism</t>
  </si>
  <si>
    <t>BARTON, ROBERT</t>
  </si>
  <si>
    <t>Art &amp; Visual Culture | Economics</t>
  </si>
  <si>
    <t>9780203890578</t>
  </si>
  <si>
    <t>9780415771917</t>
  </si>
  <si>
    <t>sublime economy: on the intersection of art and economics</t>
  </si>
  <si>
    <t>Childers, Joseph W.</t>
  </si>
  <si>
    <t>Tourism &amp; the Developing World | Environmental Economics</t>
  </si>
  <si>
    <t>910.684</t>
  </si>
  <si>
    <t>9780203884256</t>
  </si>
  <si>
    <t>9780415996198</t>
  </si>
  <si>
    <t>sustainable tourism futures: perspectives on systems, restructuring and innovations</t>
  </si>
  <si>
    <t>Gssling, Stefan</t>
  </si>
  <si>
    <t>Asian Culture &amp; Society | Asian History</t>
  </si>
  <si>
    <t>951.24904</t>
  </si>
  <si>
    <t>JV5218</t>
  </si>
  <si>
    <t>9780203888759</t>
  </si>
  <si>
    <t>9780415447386</t>
  </si>
  <si>
    <t>taiwan in japans empire-building: an institutional approach to colonial engineering</t>
  </si>
  <si>
    <t>Tsai, Hui-yu Caroline</t>
  </si>
  <si>
    <t>Environmental Politics | Asian Politics</t>
  </si>
  <si>
    <t>338.9151249</t>
  </si>
  <si>
    <t>HV555.T28</t>
  </si>
  <si>
    <t>9780203879658</t>
  </si>
  <si>
    <t>9780415469531</t>
  </si>
  <si>
    <t>taiwan, humanitarianism and global governance</t>
  </si>
  <si>
    <t>Guilloux, Alain</t>
  </si>
  <si>
    <t>Teachers &amp; Teacher Education | Education Policy &amp; Politics</t>
  </si>
  <si>
    <t>9780203878767</t>
  </si>
  <si>
    <t>9780805858655</t>
  </si>
  <si>
    <t>teacher education and the struggle for social justice</t>
  </si>
  <si>
    <t>Zeichner, Kenneth M.</t>
  </si>
  <si>
    <t>Early Childhood | Early Years</t>
  </si>
  <si>
    <t>9780203930823</t>
  </si>
  <si>
    <t>9780415424790</t>
  </si>
  <si>
    <t>teaching and learning in the early years</t>
  </si>
  <si>
    <t>Coltman, Penelope</t>
  </si>
  <si>
    <t>Education Policy &amp; Politics | Curriculum Studies</t>
  </si>
  <si>
    <t>379.158</t>
  </si>
  <si>
    <t>LB2838</t>
  </si>
  <si>
    <t>9780203879511</t>
  </si>
  <si>
    <t>9780415962735</t>
  </si>
  <si>
    <t>teaching by numbers: deconstructing the discourse of standards and accountability in education</t>
  </si>
  <si>
    <t>Taubman, Peter M.</t>
  </si>
  <si>
    <t>Classroom Practice | Theory of Education</t>
  </si>
  <si>
    <t>150.71</t>
  </si>
  <si>
    <t>BF441</t>
  </si>
  <si>
    <t>9780203869192</t>
  </si>
  <si>
    <t>9780415968195</t>
  </si>
  <si>
    <t>teaching critical thinking</t>
  </si>
  <si>
    <t>hooks, bell</t>
  </si>
  <si>
    <t>Classroom Practice | English &amp; Literacy/Language Arts</t>
  </si>
  <si>
    <t>372.60941</t>
  </si>
  <si>
    <t>9780203867501</t>
  </si>
  <si>
    <t>9780415548298</t>
  </si>
  <si>
    <t>teaching english creatively</t>
  </si>
  <si>
    <t>Cremin, Teresa</t>
  </si>
  <si>
    <t>Adult Education | Bilingualism ESL</t>
  </si>
  <si>
    <t>428.24</t>
  </si>
  <si>
    <t>9780203894392</t>
  </si>
  <si>
    <t>9780415957588</t>
  </si>
  <si>
    <t>teaching english language learners in career and technical education programs</t>
  </si>
  <si>
    <t>Blank, William</t>
  </si>
  <si>
    <t>Bilingualism ESL | Technology in Education</t>
  </si>
  <si>
    <t>428.00785</t>
  </si>
  <si>
    <t>PE1128.3</t>
  </si>
  <si>
    <t>9780203894422</t>
  </si>
  <si>
    <t>9780415957670</t>
  </si>
  <si>
    <t>teaching english language learners through technology</t>
  </si>
  <si>
    <t>Ban, Ruth</t>
  </si>
  <si>
    <t>Bilingualism ESL | Bilingualism - Second Language</t>
  </si>
  <si>
    <t>9780203880265</t>
  </si>
  <si>
    <t>9780415999649</t>
  </si>
  <si>
    <t>teaching readers of english: students, texts, and contexts</t>
  </si>
  <si>
    <t>Hedgcock, John</t>
  </si>
  <si>
    <t>Behavioural Management | Emotional &amp; Behavioural Difficulties</t>
  </si>
  <si>
    <t>LC4801</t>
  </si>
  <si>
    <t>9780203861998</t>
  </si>
  <si>
    <t>9780415460606</t>
  </si>
  <si>
    <t>teaching tough kids: simple and proven strategies for student success</t>
  </si>
  <si>
    <t>Messurier, Mark Le</t>
  </si>
  <si>
    <t>338.064</t>
  </si>
  <si>
    <t>HC79.T4</t>
  </si>
  <si>
    <t>9780203417461</t>
  </si>
  <si>
    <t>9780415334808</t>
  </si>
  <si>
    <t>technological communities and networks: triggers and drivers for innovation</t>
  </si>
  <si>
    <t>Assimakopolous, Dimitris</t>
  </si>
  <si>
    <t>Construction Management</t>
  </si>
  <si>
    <t>690</t>
  </si>
  <si>
    <t>TH153</t>
  </si>
  <si>
    <t>9780203928325</t>
  </si>
  <si>
    <t>9780415462884</t>
  </si>
  <si>
    <t>technology, design and process innovation in the built environment</t>
  </si>
  <si>
    <t>Newton, Peter</t>
  </si>
  <si>
    <t>Film &amp; TV Communication | Television</t>
  </si>
  <si>
    <t>791.45</t>
  </si>
  <si>
    <t>PN1992.6</t>
  </si>
  <si>
    <t>9781410614742</t>
  </si>
  <si>
    <t>9780805854152</t>
  </si>
  <si>
    <t>television: critical methods and applications</t>
  </si>
  <si>
    <t>Butler, Jeremy G.</t>
  </si>
  <si>
    <t>Economic Forecasting | Economic Geography</t>
  </si>
  <si>
    <t>910.015195</t>
  </si>
  <si>
    <t>9780203891469</t>
  </si>
  <si>
    <t>9780415991209</t>
  </si>
  <si>
    <t>the advanced econometrics of tourism demand</t>
  </si>
  <si>
    <t>Song, Haiyan</t>
  </si>
  <si>
    <t>African History | Egyptology</t>
  </si>
  <si>
    <t>306.850932</t>
  </si>
  <si>
    <t>HQ509</t>
  </si>
  <si>
    <t>9780203890226</t>
  </si>
  <si>
    <t>9780415961561</t>
  </si>
  <si>
    <t>the ancient egyptian family: kinship and social structure</t>
  </si>
  <si>
    <t>Allen, Troy D.</t>
  </si>
  <si>
    <t>English Language | Grammar</t>
  </si>
  <si>
    <t>428.2</t>
  </si>
  <si>
    <t>PE1112</t>
  </si>
  <si>
    <t>9780203871799</t>
  </si>
  <si>
    <t>9780415470230</t>
  </si>
  <si>
    <t>the basics of english usage</t>
  </si>
  <si>
    <t>Hicks, Wynford</t>
  </si>
  <si>
    <t>Asian Business | South East Asian Studies</t>
  </si>
  <si>
    <t>658.009592</t>
  </si>
  <si>
    <t>HD70.T5</t>
  </si>
  <si>
    <t>9780203878347</t>
  </si>
  <si>
    <t>9780415443319</t>
  </si>
  <si>
    <t>the changing face of management in thailand</t>
  </si>
  <si>
    <t>Andrews, Tim</t>
  </si>
  <si>
    <t>Asian Business | Personnel and Human Resource Management</t>
  </si>
  <si>
    <t>658.300954</t>
  </si>
  <si>
    <t>HF5549.2.I4</t>
  </si>
  <si>
    <t>9780203884867</t>
  </si>
  <si>
    <t>9780415431866</t>
  </si>
  <si>
    <t>the changing face of people management in india</t>
  </si>
  <si>
    <t>Bhatnagar, Jyotsna</t>
  </si>
  <si>
    <t>338.095082</t>
  </si>
  <si>
    <t>HD6054.4.A78</t>
  </si>
  <si>
    <t>9780203892466</t>
  </si>
  <si>
    <t>9780415437660</t>
  </si>
  <si>
    <t>the changing face of women managers in asia</t>
  </si>
  <si>
    <t>Chris, Rowley</t>
  </si>
  <si>
    <t>Developmental Psychology | Social Development and Personality Development</t>
  </si>
  <si>
    <t>303.32083</t>
  </si>
  <si>
    <t>HQ783</t>
  </si>
  <si>
    <t>9780203861059</t>
  </si>
  <si>
    <t>9780415451994</t>
  </si>
  <si>
    <t>the child as social person</t>
  </si>
  <si>
    <t>Meadows, Sara</t>
  </si>
  <si>
    <t>Children's Literature | Interdisciplinary Literary Studies</t>
  </si>
  <si>
    <t>398.209458</t>
  </si>
  <si>
    <t>GR177.S53</t>
  </si>
  <si>
    <t>9780203927908</t>
  </si>
  <si>
    <t>9780415980326</t>
  </si>
  <si>
    <t>the collected sicilian folk and fairy tales of giuseppe pitr</t>
  </si>
  <si>
    <t>Pitre, Giuseppe</t>
  </si>
  <si>
    <t>Lifelong Learning | Work-based Learning</t>
  </si>
  <si>
    <t>9780203932766</t>
  </si>
  <si>
    <t>9780415428606</t>
  </si>
  <si>
    <t>the concepts and practices of lifelong learning</t>
  </si>
  <si>
    <t>Morgan-Klein, Brenda</t>
  </si>
  <si>
    <t>Consciousness &amp; Cognition | Cognitive Development</t>
  </si>
  <si>
    <t>BJ1471</t>
  </si>
  <si>
    <t>9780203869215</t>
  </si>
  <si>
    <t>9781841697420</t>
  </si>
  <si>
    <t>the development and structure of conscience</t>
  </si>
  <si>
    <t>Brugman, Daniel</t>
  </si>
  <si>
    <t>Child Development | Emotional Development</t>
  </si>
  <si>
    <t>BF717</t>
  </si>
  <si>
    <t>9780203634295</t>
  </si>
  <si>
    <t>9780415347013</t>
  </si>
  <si>
    <t>the development of play - ed3</t>
  </si>
  <si>
    <t>Cohen, David</t>
  </si>
  <si>
    <t>Economic Theory &amp; Philosophy | Labour Economics</t>
  </si>
  <si>
    <t>330.011</t>
  </si>
  <si>
    <t>HB135</t>
  </si>
  <si>
    <t>9780203496039</t>
  </si>
  <si>
    <t>9780415299923</t>
  </si>
  <si>
    <t>the economics of search</t>
  </si>
  <si>
    <t>McCall, Brian</t>
  </si>
  <si>
    <t>Economics | Business &amp; Management</t>
  </si>
  <si>
    <t>G155.G7</t>
  </si>
  <si>
    <t>9780203864272</t>
  </si>
  <si>
    <t>9780415459389</t>
  </si>
  <si>
    <t>the economics of tourism</t>
  </si>
  <si>
    <t>Stabler, Mike J.</t>
  </si>
  <si>
    <t>Economics | Transport Industries</t>
  </si>
  <si>
    <t>388.4</t>
  </si>
  <si>
    <t>HE305</t>
  </si>
  <si>
    <t>9780203642306</t>
  </si>
  <si>
    <t>9780415285148</t>
  </si>
  <si>
    <t>the economics of urban transportation</t>
  </si>
  <si>
    <t>Verhoef, Erik T.</t>
  </si>
  <si>
    <t>371.94</t>
  </si>
  <si>
    <t>LC4717</t>
  </si>
  <si>
    <t>9780203008041</t>
  </si>
  <si>
    <t>9780415360395</t>
  </si>
  <si>
    <t>the effective teacher's guide to autism and communication difficulties: practical strategies</t>
  </si>
  <si>
    <t>Farrell, Michael</t>
  </si>
  <si>
    <t>371.91</t>
  </si>
  <si>
    <t>LC4015</t>
  </si>
  <si>
    <t>9780203008089</t>
  </si>
  <si>
    <t>9780415360425</t>
  </si>
  <si>
    <t>the effective teacher's guide to sensory impairment and physical disability: practical strategies</t>
  </si>
  <si>
    <t>747.8809</t>
  </si>
  <si>
    <t>NA2850</t>
  </si>
  <si>
    <t>9780203086575</t>
  </si>
  <si>
    <t>9780415384674</t>
  </si>
  <si>
    <t>The Emergence of the Interior - Architecture, Modernity, Domesticity</t>
  </si>
  <si>
    <t>Rice, Charles</t>
  </si>
  <si>
    <t>Bilingualism ESL | Applied Linguistics</t>
  </si>
  <si>
    <t>9780203878040</t>
  </si>
  <si>
    <t>9780415994484</t>
  </si>
  <si>
    <t>the english language teacher in global civil society</t>
  </si>
  <si>
    <t>Birch, Barbara M.</t>
  </si>
  <si>
    <t>9780203799406</t>
  </si>
  <si>
    <t>9780415360883</t>
  </si>
  <si>
    <t>the environments of architecture: environmental design in context</t>
  </si>
  <si>
    <t>Thomas, Randall</t>
  </si>
  <si>
    <t>720.105</t>
  </si>
  <si>
    <t>NA2543.B56</t>
  </si>
  <si>
    <t>9780203934272</t>
  </si>
  <si>
    <t>9780415447522</t>
  </si>
  <si>
    <t>the evolution of designs: biological analogy in architecture and the applied arts</t>
  </si>
  <si>
    <t>Steadman, Philip</t>
  </si>
  <si>
    <t>Legal History | Jurisprudence &amp; Philosophy of Law</t>
  </si>
  <si>
    <t>340.09</t>
  </si>
  <si>
    <t>K152</t>
  </si>
  <si>
    <t>9780203889817</t>
  </si>
  <si>
    <t>9780415472739</t>
  </si>
  <si>
    <t>the eye of the law: two essays on legal history</t>
  </si>
  <si>
    <t>Stolleis, Michael</t>
  </si>
  <si>
    <t>Birbeck Law Press</t>
  </si>
  <si>
    <t>Cultural Studies | Fashion</t>
  </si>
  <si>
    <t>391</t>
  </si>
  <si>
    <t>GT525</t>
  </si>
  <si>
    <t>9780203869024</t>
  </si>
  <si>
    <t>9780415775427</t>
  </si>
  <si>
    <t>the fabric of cultures: fashion, identity, and globalization</t>
  </si>
  <si>
    <t>Paulicelli, Eugenia</t>
  </si>
  <si>
    <t>History of Art | Architectural History</t>
  </si>
  <si>
    <t>728.8094551</t>
  </si>
  <si>
    <t>NA7565</t>
  </si>
  <si>
    <t>9780203939253</t>
  </si>
  <si>
    <t>9780415443975</t>
  </si>
  <si>
    <t>the florentine villa: architecture  history  society</t>
  </si>
  <si>
    <t>Sica, Grazia Gobbi</t>
  </si>
  <si>
    <t>9780203964880</t>
  </si>
  <si>
    <t>9780415414999</t>
  </si>
  <si>
    <t>the green braid: towards an architecture of ecology, economy and equity</t>
  </si>
  <si>
    <t>Tanzer, Kim</t>
  </si>
  <si>
    <t>Business &amp; Corporate Strategy | Entrepreneurship</t>
  </si>
  <si>
    <t>352.367</t>
  </si>
  <si>
    <t>HD38.4</t>
  </si>
  <si>
    <t>9780203964330</t>
  </si>
  <si>
    <t>9780415395977</t>
  </si>
  <si>
    <t>the innovative bureaucracy: bureaucracy in an age of fluidity</t>
  </si>
  <si>
    <t>Sports and Leisure | Sport and Leisure Studies</t>
  </si>
  <si>
    <t>796.48068</t>
  </si>
  <si>
    <t>GV721.3</t>
  </si>
  <si>
    <t>9780203893173</t>
  </si>
  <si>
    <t>9780415431675</t>
  </si>
  <si>
    <t>the international olympic committee and the olympic system: the governance of world sport</t>
  </si>
  <si>
    <t>Chappelet, Jean-Loup</t>
  </si>
  <si>
    <t>Mass Media &amp; Communication | Journalism</t>
  </si>
  <si>
    <t>RA399.A1</t>
  </si>
  <si>
    <t>9780203927076</t>
  </si>
  <si>
    <t>9780415441438</t>
  </si>
  <si>
    <t>the logic of care: health and the problem of patient choice</t>
  </si>
  <si>
    <t>Mol, Annemarie</t>
  </si>
  <si>
    <t>Asian History | Asian Studies</t>
  </si>
  <si>
    <t>951.904</t>
  </si>
  <si>
    <t>DS916</t>
  </si>
  <si>
    <t>9780203964613</t>
  </si>
  <si>
    <t>9780415414821</t>
  </si>
  <si>
    <t>the making of modern korea</t>
  </si>
  <si>
    <t>Buzo, Adrian</t>
  </si>
  <si>
    <t>Business Competition | Entrepreneurship</t>
  </si>
  <si>
    <t>658.022</t>
  </si>
  <si>
    <t>HD62.7</t>
  </si>
  <si>
    <t>9780203871751</t>
  </si>
  <si>
    <t>9780415467247</t>
  </si>
  <si>
    <t>the management of small and medium enterprises</t>
  </si>
  <si>
    <t>Fink, Matthias</t>
  </si>
  <si>
    <t>Elite Sports | Physical Activity and Health</t>
  </si>
  <si>
    <t>796.0846</t>
  </si>
  <si>
    <t>GV708.5</t>
  </si>
  <si>
    <t>9780203885512</t>
  </si>
  <si>
    <t>9780415476560</t>
  </si>
  <si>
    <t>the masters athlete: understanding the role of exercise in optimizing aging</t>
  </si>
  <si>
    <t>Baker, Joseph (Joe)</t>
  </si>
  <si>
    <t>Adolescent Development | Adult Education and Lifelong Learning</t>
  </si>
  <si>
    <t>658.31240835</t>
  </si>
  <si>
    <t>HD4885.U6</t>
  </si>
  <si>
    <t>9780203885970</t>
  </si>
  <si>
    <t>9780415960328</t>
  </si>
  <si>
    <t>the means to grow up: reinventing apprenticeship as a developmental support in adolescence</t>
  </si>
  <si>
    <t>Halpern, Robert</t>
  </si>
  <si>
    <t>Advertising Industry | Advertising Studies</t>
  </si>
  <si>
    <t>659</t>
  </si>
  <si>
    <t>HF5826.5</t>
  </si>
  <si>
    <t>9780203864555</t>
  </si>
  <si>
    <t>9780415873536</t>
  </si>
  <si>
    <t>the media handbook: a complete guide to advertising media selection, planning, research, and buying</t>
  </si>
  <si>
    <t>Katz, Helen</t>
  </si>
  <si>
    <t>Media Studies | Media Theory</t>
  </si>
  <si>
    <t>P95.8</t>
  </si>
  <si>
    <t>9780203945827</t>
  </si>
  <si>
    <t>9780415404907</t>
  </si>
  <si>
    <t>the mediation of power: a critical introduction</t>
  </si>
  <si>
    <t>Davis, Aeron</t>
  </si>
  <si>
    <t>Acting</t>
  </si>
  <si>
    <t>9780203872307</t>
  </si>
  <si>
    <t>9780415496711</t>
  </si>
  <si>
    <t>the michael chekhov handbook: for the actor</t>
  </si>
  <si>
    <t>Petit, Lenard</t>
  </si>
  <si>
    <t>World/International History | American Studies</t>
  </si>
  <si>
    <t>355.03327309047</t>
  </si>
  <si>
    <t>UA23</t>
  </si>
  <si>
    <t>9780203946312</t>
  </si>
  <si>
    <t>9780415426190</t>
  </si>
  <si>
    <t>the military balance in the cold war: us perceptions and policy, 1976-85</t>
  </si>
  <si>
    <t>Walsh, David</t>
  </si>
  <si>
    <t>Gender Theory | Men's Studies</t>
  </si>
  <si>
    <t>305.31</t>
  </si>
  <si>
    <t>HQ1090</t>
  </si>
  <si>
    <t>9780203508367</t>
  </si>
  <si>
    <t>9780415302753</t>
  </si>
  <si>
    <t>the new politics of masculinity</t>
  </si>
  <si>
    <t>Ashe, Fidelma</t>
  </si>
  <si>
    <t>Public Ownership, Nationalization &amp; Public Management | Public Policy</t>
  </si>
  <si>
    <t>351.01</t>
  </si>
  <si>
    <t>9780203861684</t>
  </si>
  <si>
    <t>9780415494625</t>
  </si>
  <si>
    <t>the new public governance?: emerging perspectives on the theory and practice of public governance</t>
  </si>
  <si>
    <t>Osborne, Stephen P.</t>
  </si>
  <si>
    <t>Food Laws &amp; Regulations | Human Geography</t>
  </si>
  <si>
    <t>363.8</t>
  </si>
  <si>
    <t>HD9000.6</t>
  </si>
  <si>
    <t>9780203877722</t>
  </si>
  <si>
    <t>9780415956741</t>
  </si>
  <si>
    <t>the new regulation and governance of food: beyond the food crisis?</t>
  </si>
  <si>
    <t>Lee, Robert</t>
  </si>
  <si>
    <t>Asian History | Media History</t>
  </si>
  <si>
    <t>079.51</t>
  </si>
  <si>
    <t>PN5363</t>
  </si>
  <si>
    <t>9780203939918</t>
  </si>
  <si>
    <t>9780415380669</t>
  </si>
  <si>
    <t>the origins of the modern chinese press: the influence of the protestant missionary press in late qing china</t>
  </si>
  <si>
    <t>Zhang, Xiantao</t>
  </si>
  <si>
    <t>9780203939635</t>
  </si>
  <si>
    <t>9780415978002</t>
  </si>
  <si>
    <t>the outside child, in and out of the book</t>
  </si>
  <si>
    <t>Wilkie-Stibbs, Christine</t>
  </si>
  <si>
    <t>9780203881767</t>
  </si>
  <si>
    <t>9780415466738</t>
  </si>
  <si>
    <t>the physical actor</t>
  </si>
  <si>
    <t>Loui, Annie</t>
  </si>
  <si>
    <t>9780203929742</t>
  </si>
  <si>
    <t>9780415962506</t>
  </si>
  <si>
    <t>the politics of structural education reform</t>
  </si>
  <si>
    <t>Nitta, Keith A.</t>
  </si>
  <si>
    <t>9780203962183</t>
  </si>
  <si>
    <t>9780415258425</t>
  </si>
  <si>
    <t>the practice of modernism: modern architects and urban transformation, 1954-1972</t>
  </si>
  <si>
    <t>Gold, John R.</t>
  </si>
  <si>
    <t>HD60.7</t>
  </si>
  <si>
    <t>9780203696590</t>
  </si>
  <si>
    <t>9780415350778</t>
  </si>
  <si>
    <t>the pricing and revenue management of services: a strategic approach</t>
  </si>
  <si>
    <t>Ng, Irene C.L.</t>
  </si>
  <si>
    <t>Attention | Consciousness &amp; Cognition</t>
  </si>
  <si>
    <t>153.733</t>
  </si>
  <si>
    <t>BF321</t>
  </si>
  <si>
    <t>9780203968215</t>
  </si>
  <si>
    <t>9781841693965</t>
  </si>
  <si>
    <t>the psychology of attention, second edition</t>
  </si>
  <si>
    <t>Styles, Elizabeth</t>
  </si>
  <si>
    <t>Public Health - Health Studies | Health Psychology</t>
  </si>
  <si>
    <t>362.10941</t>
  </si>
  <si>
    <t>RA427.8</t>
  </si>
  <si>
    <t>9780203870952</t>
  </si>
  <si>
    <t>9780415416610</t>
  </si>
  <si>
    <t>the psychology of lifestyle</t>
  </si>
  <si>
    <t>Thirlaway, Kathryn</t>
  </si>
  <si>
    <t>Rhetoric | Intellectual Property Law</t>
  </si>
  <si>
    <t>346.730482</t>
  </si>
  <si>
    <t>KF2994</t>
  </si>
  <si>
    <t>9780203857922</t>
  </si>
  <si>
    <t>9780415999076</t>
  </si>
  <si>
    <t>the rhetoric of intellectual property: copyright law and the regulation of digital culture</t>
  </si>
  <si>
    <t>Reyman, Jessica</t>
  </si>
  <si>
    <t>Education Policy | Education Studies</t>
  </si>
  <si>
    <t>379.1722</t>
  </si>
  <si>
    <t>9780203894668</t>
  </si>
  <si>
    <t>9780415957755</t>
  </si>
  <si>
    <t>the rich world and the impoverishment of education: diminishing democracy, equity and workers' rights</t>
  </si>
  <si>
    <t>Archaeology | Landscape</t>
  </si>
  <si>
    <t>712.0937</t>
  </si>
  <si>
    <t>SB458.55</t>
  </si>
  <si>
    <t>9780203875193</t>
  </si>
  <si>
    <t>9780415438230</t>
  </si>
  <si>
    <t>the roman garden: space, sense and society</t>
  </si>
  <si>
    <t>von, Katharine T.</t>
  </si>
  <si>
    <t>420.9</t>
  </si>
  <si>
    <t>PE1075</t>
  </si>
  <si>
    <t>9780203878958</t>
  </si>
  <si>
    <t>9780415401739</t>
  </si>
  <si>
    <t>the routledge companion to english language studies</t>
  </si>
  <si>
    <t>Maybin, Janet</t>
  </si>
  <si>
    <t>Cultural Studies | Language &amp; Linguistics</t>
  </si>
  <si>
    <t>418.02</t>
  </si>
  <si>
    <t>9780203879450</t>
  </si>
  <si>
    <t>9780415396400</t>
  </si>
  <si>
    <t>the routledge companion to translation studies</t>
  </si>
  <si>
    <t>Munday, Jeremy</t>
  </si>
  <si>
    <t>Slang &amp; Jargon | Dictionaries &amp; Reference</t>
  </si>
  <si>
    <t>427.09</t>
  </si>
  <si>
    <t>PE3721</t>
  </si>
  <si>
    <t>9780203895139</t>
  </si>
  <si>
    <t>9780415371827</t>
  </si>
  <si>
    <t>the routledge dictionary of modern american slang and unconventional english</t>
  </si>
  <si>
    <t>Dalzell, Tom</t>
  </si>
  <si>
    <t>9780203869659</t>
  </si>
  <si>
    <t>9780415422789</t>
  </si>
  <si>
    <t>the routledge handbook of sociolinguistics around the world: a handbook</t>
  </si>
  <si>
    <t>Ball, Martin J</t>
  </si>
  <si>
    <t>Sociology of Education | Theory of Education</t>
  </si>
  <si>
    <t>370.19</t>
  </si>
  <si>
    <t>9780203863701</t>
  </si>
  <si>
    <t>9780415486637</t>
  </si>
  <si>
    <t>the routledge international handbook of the sociology of education</t>
  </si>
  <si>
    <t>410.3</t>
  </si>
  <si>
    <t>P29</t>
  </si>
  <si>
    <t>9780203874950</t>
  </si>
  <si>
    <t>9780415421041</t>
  </si>
  <si>
    <t>the routledge linguistics encyclopedia</t>
  </si>
  <si>
    <t>Malmkjaer, Kirsten</t>
  </si>
  <si>
    <t>2011</t>
  </si>
  <si>
    <t>Communication Studies | Language &amp; Linguistics</t>
  </si>
  <si>
    <t>P99.4.P72</t>
  </si>
  <si>
    <t>9780203873069</t>
  </si>
  <si>
    <t>9780415430968</t>
  </si>
  <si>
    <t>the routledge pragmatics encyclopedia</t>
  </si>
  <si>
    <t>Cummings, Louise</t>
  </si>
  <si>
    <t>Cultural Theory | Film Studies</t>
  </si>
  <si>
    <t>791.436556</t>
  </si>
  <si>
    <t>PN1995.9.V5</t>
  </si>
  <si>
    <t>9780203880791</t>
  </si>
  <si>
    <t>9780415490719</t>
  </si>
  <si>
    <t>the scene of violence: cinema, crime, affect</t>
  </si>
  <si>
    <t>Young, Alison</t>
  </si>
  <si>
    <t>9780203874042</t>
  </si>
  <si>
    <t>9780415488112</t>
  </si>
  <si>
    <t>the science of acting</t>
  </si>
  <si>
    <t>Kogan, Sam</t>
  </si>
  <si>
    <t>P294.5</t>
  </si>
  <si>
    <t>9780203880258</t>
  </si>
  <si>
    <t>9780415971164</t>
  </si>
  <si>
    <t>the semantics of the future</t>
  </si>
  <si>
    <t>Copley, Bridget</t>
  </si>
  <si>
    <t>Cultural Studies | Gender</t>
  </si>
  <si>
    <t>305.4201</t>
  </si>
  <si>
    <t>9780203937662</t>
  </si>
  <si>
    <t>9780415066907</t>
  </si>
  <si>
    <t>the sexual politics of time: confession, nostalgia, memory</t>
  </si>
  <si>
    <t>Radstone, Susannah</t>
  </si>
  <si>
    <t>Educational Psychology | Education Studies</t>
  </si>
  <si>
    <t>371.1024019</t>
  </si>
  <si>
    <t>LB3013</t>
  </si>
  <si>
    <t>9780203872475</t>
  </si>
  <si>
    <t>9780415999298</t>
  </si>
  <si>
    <t>the social psychology of the classroom</t>
  </si>
  <si>
    <t>Babad, Elisha</t>
  </si>
  <si>
    <t>Asian History | Cultural Studies</t>
  </si>
  <si>
    <t>305.8914</t>
  </si>
  <si>
    <t>DS339.4</t>
  </si>
  <si>
    <t>9780203892350</t>
  </si>
  <si>
    <t>9780415456913</t>
  </si>
  <si>
    <t>the south asian diaspora: transnational networks and changing identities</t>
  </si>
  <si>
    <t>Rai, Rajesh</t>
  </si>
  <si>
    <t>Art &amp; Visual Culture | History of Art</t>
  </si>
  <si>
    <t>701.18</t>
  </si>
  <si>
    <t>N7475</t>
  </si>
  <si>
    <t>9780203479308</t>
  </si>
  <si>
    <t>9780415977869</t>
  </si>
  <si>
    <t>the state of art criticism</t>
  </si>
  <si>
    <t>361.30820941</t>
  </si>
  <si>
    <t>9780203969946</t>
  </si>
  <si>
    <t>9780415328432</t>
  </si>
  <si>
    <t>the state of feminist social work</t>
  </si>
  <si>
    <t>White, Vicky</t>
  </si>
  <si>
    <t>Education  | Adult Education</t>
  </si>
  <si>
    <t>371.102</t>
  </si>
  <si>
    <t>LB1025.3</t>
  </si>
  <si>
    <t>9780203016442</t>
  </si>
  <si>
    <t>9780415365253</t>
  </si>
  <si>
    <t>the theory and practice of teaching</t>
  </si>
  <si>
    <t>Jarvis, Peter</t>
  </si>
  <si>
    <t>Accounting | Banking &amp; Finance Law</t>
  </si>
  <si>
    <t>343.052</t>
  </si>
  <si>
    <t>K4464</t>
  </si>
  <si>
    <t>9780203879672</t>
  </si>
  <si>
    <t>9780415477543</t>
  </si>
  <si>
    <t>the timing of income recognition in tax law and the time value of money: a comparative and empirical study</t>
  </si>
  <si>
    <t>Shekel, Moshe</t>
  </si>
  <si>
    <t>Environmental Economics | Environmental Studies</t>
  </si>
  <si>
    <t>333.91</t>
  </si>
  <si>
    <t>HD1698.A1</t>
  </si>
  <si>
    <t>9780203878378</t>
  </si>
  <si>
    <t>9780415453233</t>
  </si>
  <si>
    <t>The Use of Economic Valuation in Environmental Policy - Providing Research Support for the Implementation of EU Water Policy Under Aquastress</t>
  </si>
  <si>
    <t>Koundouri, Phoebe</t>
  </si>
  <si>
    <t>Memory | Visual Cognition</t>
  </si>
  <si>
    <t>153.132</t>
  </si>
  <si>
    <t>BF371</t>
  </si>
  <si>
    <t>9780203889770</t>
  </si>
  <si>
    <t>9781841696843</t>
  </si>
  <si>
    <t>the visual world in memory</t>
  </si>
  <si>
    <t>Brockmole, James R.</t>
  </si>
  <si>
    <t>507.1</t>
  </si>
  <si>
    <t>LB1585.3</t>
  </si>
  <si>
    <t>9780203866979</t>
  </si>
  <si>
    <t>9780805864274</t>
  </si>
  <si>
    <t>the work of language in multicultural classrooms: talking science, writing science</t>
  </si>
  <si>
    <t>Bruna, Katherine Richardson</t>
  </si>
  <si>
    <t>Intellectual Property Law | Globalization</t>
  </si>
  <si>
    <t>346.048</t>
  </si>
  <si>
    <t>K1404</t>
  </si>
  <si>
    <t>9780203004067</t>
  </si>
  <si>
    <t>9780415358019</t>
  </si>
  <si>
    <t>The World Intellectual Property Organization - Resurgence and the Development Agenda</t>
  </si>
  <si>
    <t>May, Christopher</t>
  </si>
  <si>
    <t>Language &amp; Linguistics | Encyclopedias</t>
  </si>
  <si>
    <t>409</t>
  </si>
  <si>
    <t>P371</t>
  </si>
  <si>
    <t>9780203301524</t>
  </si>
  <si>
    <t>9780415353397</t>
  </si>
  <si>
    <t>the world's major languages</t>
  </si>
  <si>
    <t>Comrie, Bernard</t>
  </si>
  <si>
    <t>658.4093</t>
  </si>
  <si>
    <t>HD69.T54</t>
  </si>
  <si>
    <t>9780203889947</t>
  </si>
  <si>
    <t>9780415460453</t>
  </si>
  <si>
    <t>time in organizational research</t>
  </si>
  <si>
    <t>Roe, Robert A.</t>
  </si>
  <si>
    <t>Economic Geography | Historical Geography</t>
  </si>
  <si>
    <t>BD632</t>
  </si>
  <si>
    <t>9780203938058</t>
  </si>
  <si>
    <t>9780415418034</t>
  </si>
  <si>
    <t>time-space compression: historical geographies</t>
  </si>
  <si>
    <t>Warf, Barney</t>
  </si>
  <si>
    <t>Architectural History | Planning History</t>
  </si>
  <si>
    <t>307.768</t>
  </si>
  <si>
    <t>HT161</t>
  </si>
  <si>
    <t>9780203589199</t>
  </si>
  <si>
    <t>9780415317474</t>
  </si>
  <si>
    <t>to-morrow: a peaceful path to real reform</t>
  </si>
  <si>
    <t>Hall, Sir Peter</t>
  </si>
  <si>
    <t>2003</t>
  </si>
  <si>
    <t>Human Geography | Development Studies</t>
  </si>
  <si>
    <t>338.4791091734</t>
  </si>
  <si>
    <t>G155.D44</t>
  </si>
  <si>
    <t>9780203891056</t>
  </si>
  <si>
    <t>9780415414029</t>
  </si>
  <si>
    <t>tourism and sustainability: development, globalization and new tourism in the third world</t>
  </si>
  <si>
    <t>Mowforth, Martin</t>
  </si>
  <si>
    <t>Tourism Geography | Sustainable Development</t>
  </si>
  <si>
    <t>G156.5.E58</t>
  </si>
  <si>
    <t>9780203873588</t>
  </si>
  <si>
    <t>9780415993326</t>
  </si>
  <si>
    <t>tourism enterprises and sustainable development: international perspectives on responses to the sustainability agenda</t>
  </si>
  <si>
    <t>Leslie, David</t>
  </si>
  <si>
    <t>Tourism Geography | Tourism</t>
  </si>
  <si>
    <t>9780203877555</t>
  </si>
  <si>
    <t>9780415394253</t>
  </si>
  <si>
    <t>tourism geography: a new synthesis</t>
  </si>
  <si>
    <t>Stephen, Williams</t>
  </si>
  <si>
    <t>Development Economics | Asian Business</t>
  </si>
  <si>
    <t>338.479151</t>
  </si>
  <si>
    <t>9780203886366</t>
  </si>
  <si>
    <t>9780415991896</t>
  </si>
  <si>
    <t>tourism in china: destination, cultures and communities</t>
  </si>
  <si>
    <t>Ryan, Chris</t>
  </si>
  <si>
    <t>Tourism | Tourism</t>
  </si>
  <si>
    <t>338.479173</t>
  </si>
  <si>
    <t>G155.U6</t>
  </si>
  <si>
    <t>9780203864654</t>
  </si>
  <si>
    <t>9780415956840</t>
  </si>
  <si>
    <t>tourism in the usa:: a spatial and social synthesis</t>
  </si>
  <si>
    <t>Ioannides, Dimitri</t>
  </si>
  <si>
    <t>Cultural Geography | Tourism Geography</t>
  </si>
  <si>
    <t>306.4819095</t>
  </si>
  <si>
    <t>G155.O75</t>
  </si>
  <si>
    <t>9780203873939</t>
  </si>
  <si>
    <t>9780415467131</t>
  </si>
  <si>
    <t>tourism, performance and the everyday: consuming the orient</t>
  </si>
  <si>
    <t>Haldrup, Michael</t>
  </si>
  <si>
    <t>9780203392096</t>
  </si>
  <si>
    <t>9780415329521</t>
  </si>
  <si>
    <t>tourism, power and space</t>
  </si>
  <si>
    <t>Coles, Tim</t>
  </si>
  <si>
    <t>910.72</t>
  </si>
  <si>
    <t>9780203869376</t>
  </si>
  <si>
    <t>9780415963527</t>
  </si>
  <si>
    <t>tourist mobility and advanced tracking technologies</t>
  </si>
  <si>
    <t>Shoval, Noam</t>
  </si>
  <si>
    <t>Educational Psychology | Theory of Education</t>
  </si>
  <si>
    <t>371.1022</t>
  </si>
  <si>
    <t>LB1034</t>
  </si>
  <si>
    <t>9780203879276</t>
  </si>
  <si>
    <t>9780415492249</t>
  </si>
  <si>
    <t>transformation of knowledge through classroom interaction</t>
  </si>
  <si>
    <t>Schwarz, Baruch</t>
  </si>
  <si>
    <t>Asian Business | Corporate Governance</t>
  </si>
  <si>
    <t>346.50664</t>
  </si>
  <si>
    <t>KNC309</t>
  </si>
  <si>
    <t>9780203931202</t>
  </si>
  <si>
    <t>9780415450997</t>
  </si>
  <si>
    <t>transforming corporate governance in east asia</t>
  </si>
  <si>
    <t>Milhaupt, Curtis</t>
  </si>
  <si>
    <t>Film Studies | Translation &amp; Interpretation</t>
  </si>
  <si>
    <t>PN1995.9.T685</t>
  </si>
  <si>
    <t>9780203890806</t>
  </si>
  <si>
    <t>9780415422857</t>
  </si>
  <si>
    <t>translation goes to the movies</t>
  </si>
  <si>
    <t>Cronin, Michael</t>
  </si>
  <si>
    <t>378.175</t>
  </si>
  <si>
    <t>LC1095</t>
  </si>
  <si>
    <t>9780203968352</t>
  </si>
  <si>
    <t>9780415372671</t>
  </si>
  <si>
    <t>transnational education: issues and trends in offshore higher education</t>
  </si>
  <si>
    <t>McBurnie, Grant</t>
  </si>
  <si>
    <t>American &amp; Canadian Literature | Post-Colonial Studies</t>
  </si>
  <si>
    <t>810.9358</t>
  </si>
  <si>
    <t>PS217.M85</t>
  </si>
  <si>
    <t>9780203940792</t>
  </si>
  <si>
    <t>9780415770682</t>
  </si>
  <si>
    <t>transnationalism and american literature: literary translation 1773-1892</t>
  </si>
  <si>
    <t>Boggs, Colleen G.</t>
  </si>
  <si>
    <t>African Literature | Literary History</t>
  </si>
  <si>
    <t>809.9335868</t>
  </si>
  <si>
    <t>PL8014.S63</t>
  </si>
  <si>
    <t>9780203431511</t>
  </si>
  <si>
    <t>9780415462396</t>
  </si>
  <si>
    <t>transnationalism in southern african literature: modernists, realists, and the inequality of print culture</t>
  </si>
  <si>
    <t>Helgesson, Stefan</t>
  </si>
  <si>
    <t>Religion &amp; Anthropology | Cultural Geography</t>
  </si>
  <si>
    <t>203.208691209045</t>
  </si>
  <si>
    <t>BL65.G55</t>
  </si>
  <si>
    <t>9780203865262</t>
  </si>
  <si>
    <t>9780415998789</t>
  </si>
  <si>
    <t>traveling spirits: migrants, markets and mobilities</t>
  </si>
  <si>
    <t>H?welmeier, Gertrud</t>
  </si>
  <si>
    <t>History of Accounting | International Accounting</t>
  </si>
  <si>
    <t>657.072</t>
  </si>
  <si>
    <t>HF5630</t>
  </si>
  <si>
    <t>9780203939857</t>
  </si>
  <si>
    <t>9780415772563</t>
  </si>
  <si>
    <t>two hundred years of accounting research</t>
  </si>
  <si>
    <t>Mattessich, Richard</t>
  </si>
  <si>
    <t>Human Geography | Tourism Geography</t>
  </si>
  <si>
    <t>9780203875872</t>
  </si>
  <si>
    <t>9780415771320</t>
  </si>
  <si>
    <t>understanding and managing tourism impacts: an integrated approach</t>
  </si>
  <si>
    <t>Hall, C. Michael</t>
  </si>
  <si>
    <t>Architectural Design &amp; Structure | Architectural Graphics</t>
  </si>
  <si>
    <t>720.222</t>
  </si>
  <si>
    <t>NA2708</t>
  </si>
  <si>
    <t>9780203882436</t>
  </si>
  <si>
    <t>9780415444132</t>
  </si>
  <si>
    <t>understanding architecture through drawing</t>
  </si>
  <si>
    <t>Edwards, Brian</t>
  </si>
  <si>
    <t>Classroom Practice | Arts</t>
  </si>
  <si>
    <t>9780203019788</t>
  </si>
  <si>
    <t>9780415367394</t>
  </si>
  <si>
    <t>Understanding Art Education - Engaging Reflexively with Practice</t>
  </si>
  <si>
    <t>Child Care &amp; Child Protection | Group Work</t>
  </si>
  <si>
    <t>362.763</t>
  </si>
  <si>
    <t>HV6570</t>
  </si>
  <si>
    <t>9780203884003</t>
  </si>
  <si>
    <t>9780415409490</t>
  </si>
  <si>
    <t>understanding child abuse: the partners of child sex offenders tell their stories</t>
  </si>
  <si>
    <t>Philpot, Terry</t>
  </si>
  <si>
    <t>Consciousness &amp; Cognition | Philosophy of Psychology</t>
  </si>
  <si>
    <t>126</t>
  </si>
  <si>
    <t>9780203882726</t>
  </si>
  <si>
    <t>9780415425155</t>
  </si>
  <si>
    <t>understanding consciousness: second edition</t>
  </si>
  <si>
    <t>Velmans, Max</t>
  </si>
  <si>
    <t>Contract Law &amp; Tort | Business &amp; Company Law</t>
  </si>
  <si>
    <t>346.4202</t>
  </si>
  <si>
    <t>KD1554</t>
  </si>
  <si>
    <t>9780203864234</t>
  </si>
  <si>
    <t>9780415494250</t>
  </si>
  <si>
    <t>understanding contract law</t>
  </si>
  <si>
    <t>Young, Max</t>
  </si>
  <si>
    <t>Legal Reference | Social Theory</t>
  </si>
  <si>
    <t>340.115</t>
  </si>
  <si>
    <t>K370</t>
  </si>
  <si>
    <t>9780203871256</t>
  </si>
  <si>
    <t>9780415430326</t>
  </si>
  <si>
    <t>understanding law and society</t>
  </si>
  <si>
    <t>Travers, Max</t>
  </si>
  <si>
    <t>Organizational Theory &amp; Behaviour | Organizational Analysis</t>
  </si>
  <si>
    <t>9780203934524</t>
  </si>
  <si>
    <t>9780415433051</t>
  </si>
  <si>
    <t>understanding organization as process: theory for a tangled world</t>
  </si>
  <si>
    <t>Hernes, Tor</t>
  </si>
  <si>
    <t>Media &amp; Film Studies | Media Studies</t>
  </si>
  <si>
    <t>794.8</t>
  </si>
  <si>
    <t>GV1469.3</t>
  </si>
  <si>
    <t>9780203930748</t>
  </si>
  <si>
    <t>9780415977203</t>
  </si>
  <si>
    <t>understanding video games: the essential introduction</t>
  </si>
  <si>
    <t>Egenfeldt-Nielsen, Simon</t>
  </si>
  <si>
    <t>Assessment &amp; Testing | Curriculum Studies</t>
  </si>
  <si>
    <t>371.26013</t>
  </si>
  <si>
    <t>9780203892046</t>
  </si>
  <si>
    <t>9780415990707</t>
  </si>
  <si>
    <t>unequal by design: high-stakes testing and the standardization of inequality</t>
  </si>
  <si>
    <t>Au, Wayne</t>
  </si>
  <si>
    <t>Continuing Professional Development | Teachers &amp; Teacher Education</t>
  </si>
  <si>
    <t>9780203930939</t>
  </si>
  <si>
    <t>9780415453134</t>
  </si>
  <si>
    <t>unlocking assessment</t>
  </si>
  <si>
    <t>Swaffield, Sue</t>
  </si>
  <si>
    <t>Planning | Planning - Human Geography</t>
  </si>
  <si>
    <t>HC79.I55</t>
  </si>
  <si>
    <t>9780203799437</t>
  </si>
  <si>
    <t>9780415701402</t>
  </si>
  <si>
    <t>urban and regional technology planning: its importance and place in the global knowledge</t>
  </si>
  <si>
    <t>Corey, Kenneth E.</t>
  </si>
  <si>
    <t>Planning, Housing &amp; Land Economy | Urban Geography</t>
  </si>
  <si>
    <t>GF125</t>
  </si>
  <si>
    <t>9780203881927</t>
  </si>
  <si>
    <t>9780415462013</t>
  </si>
  <si>
    <t>urban geography: a global perspective</t>
  </si>
  <si>
    <t>Pacione, Michael</t>
  </si>
  <si>
    <t>Chinese Studies | International Security</t>
  </si>
  <si>
    <t>327.73051249</t>
  </si>
  <si>
    <t>JZ1480.A57</t>
  </si>
  <si>
    <t>9780203930359</t>
  </si>
  <si>
    <t>9780415452021</t>
  </si>
  <si>
    <t>us taiwan policy: constructing the triangle</t>
  </si>
  <si>
    <t>Tunsj, ystein</t>
  </si>
  <si>
    <t>Chinese Politics | Chinese Politics</t>
  </si>
  <si>
    <t>9780203890141</t>
  </si>
  <si>
    <t>9780415776882</t>
  </si>
  <si>
    <t>us-china relations: china policy on capitol hill</t>
  </si>
  <si>
    <t>Xie, Tao</t>
  </si>
  <si>
    <t>Educational Research | Teaching &amp; Learning</t>
  </si>
  <si>
    <t>9780203887295</t>
  </si>
  <si>
    <t>9780415991735</t>
  </si>
  <si>
    <t>using action research to improve instruction: an interactive guide for teachers</t>
  </si>
  <si>
    <t>Henning, John E.</t>
  </si>
  <si>
    <t>English &amp; Literacy/Language Arts | Classroom Practice</t>
  </si>
  <si>
    <t>9780203876985</t>
  </si>
  <si>
    <t>9780415801133</t>
  </si>
  <si>
    <t>using discourse analysis to improve classroom interaction</t>
  </si>
  <si>
    <t>Schiller, Laura</t>
  </si>
  <si>
    <t>British Literature | 19th Century Literature</t>
  </si>
  <si>
    <t>820.93552</t>
  </si>
  <si>
    <t>PR871</t>
  </si>
  <si>
    <t>9780203894705</t>
  </si>
  <si>
    <t>9780415957915</t>
  </si>
  <si>
    <t>victorian narrative technologies in the middle east</t>
  </si>
  <si>
    <t>Murray, Cara</t>
  </si>
  <si>
    <t>19th Century Literature | Literature &amp; Culture</t>
  </si>
  <si>
    <t>820.9355</t>
  </si>
  <si>
    <t>PR878.S47</t>
  </si>
  <si>
    <t>9780203870884</t>
  </si>
  <si>
    <t>9780415804387</t>
  </si>
  <si>
    <t>victorian servants, class, and the politics of literacy</t>
  </si>
  <si>
    <t>Fernandez, Jean</t>
  </si>
  <si>
    <t>Case Work | Counselling - Social Work</t>
  </si>
  <si>
    <t>362.8292</t>
  </si>
  <si>
    <t>HV6250.4.W65</t>
  </si>
  <si>
    <t>9780203877432</t>
  </si>
  <si>
    <t>9780415996075</t>
  </si>
  <si>
    <t>violence against women: vulnerable populations</t>
  </si>
  <si>
    <t>Brownridge, Douglas A.</t>
  </si>
  <si>
    <t>Visual Culture | Visual Cognition</t>
  </si>
  <si>
    <t>9780203874998</t>
  </si>
  <si>
    <t>9780805850659</t>
  </si>
  <si>
    <t>visual communication: integrating media, art, and science</t>
  </si>
  <si>
    <t>Williams, Rick</t>
  </si>
  <si>
    <t>150.92</t>
  </si>
  <si>
    <t>BF109.V95</t>
  </si>
  <si>
    <t>9780203891797</t>
  </si>
  <si>
    <t>9780415395922</t>
  </si>
  <si>
    <t>vygotsky and research</t>
  </si>
  <si>
    <t>Daniels, Harry</t>
  </si>
  <si>
    <t>Developmental Psychology | Cognitive Development</t>
  </si>
  <si>
    <t>9780203889916</t>
  </si>
  <si>
    <t>9780415422949</t>
  </si>
  <si>
    <t>vygotsky at work and play</t>
  </si>
  <si>
    <t>Holzman, Lois</t>
  </si>
  <si>
    <t>Early Years | Child Development</t>
  </si>
  <si>
    <t>9780203864814</t>
  </si>
  <si>
    <t>9780415552295</t>
  </si>
  <si>
    <t>vygotsky in action in the early years: the key to learning curriculum</t>
  </si>
  <si>
    <t>Dolya, Galina</t>
  </si>
  <si>
    <t>Educational Psychology | Teaching &amp; Learning</t>
  </si>
  <si>
    <t>9780203887240</t>
  </si>
  <si>
    <t>9780415466080</t>
  </si>
  <si>
    <t>ways of learning</t>
  </si>
  <si>
    <t>Pritchard, Alan</t>
  </si>
  <si>
    <t>Art &amp; Visual Culture | Aesthetics</t>
  </si>
  <si>
    <t>709.04075</t>
  </si>
  <si>
    <t>N6494.C63</t>
  </si>
  <si>
    <t>9780203866047</t>
  </si>
  <si>
    <t>9780415422819</t>
  </si>
  <si>
    <t>who's afraid of conceptual art?</t>
  </si>
  <si>
    <t>Goldie, Peter</t>
  </si>
  <si>
    <t>Alternative Fuels | Renewable &amp; Sustainable Energy</t>
  </si>
  <si>
    <t>333.92</t>
  </si>
  <si>
    <t>TJ820</t>
  </si>
  <si>
    <t>9780203886427</t>
  </si>
  <si>
    <t>9780415961301</t>
  </si>
  <si>
    <t>wind power and power politics</t>
  </si>
  <si>
    <t>Strachan, Peter</t>
  </si>
  <si>
    <t>History of Education | World/International History</t>
  </si>
  <si>
    <t>370.82</t>
  </si>
  <si>
    <t>LC1701</t>
  </si>
  <si>
    <t>9780203882610</t>
  </si>
  <si>
    <t>9780415990059</t>
  </si>
  <si>
    <t>women, education, and agency, 16002000</t>
  </si>
  <si>
    <t>Spence, Jean</t>
  </si>
  <si>
    <t>Gender Studies - Soc Sci | Gender Studies</t>
  </si>
  <si>
    <t>500.82</t>
  </si>
  <si>
    <t>Q130</t>
  </si>
  <si>
    <t>9780203895658</t>
  </si>
  <si>
    <t>9780415960397</t>
  </si>
  <si>
    <t>women, science, and technology: a reader in feminist science studies</t>
  </si>
  <si>
    <t>Cookmeyer, Donna Giesman</t>
  </si>
  <si>
    <t>Gender | Feminism</t>
  </si>
  <si>
    <t>305.4209051</t>
  </si>
  <si>
    <t>HQ1155</t>
  </si>
  <si>
    <t>9780203927397</t>
  </si>
  <si>
    <t>9780415462457</t>
  </si>
  <si>
    <t>women's movements: flourishing or in abeyance?</t>
  </si>
  <si>
    <t>Grey, Sandra</t>
  </si>
  <si>
    <t>Personnel and Human Resource Management | Sport &amp; Leisure Industries</t>
  </si>
  <si>
    <t>796.06</t>
  </si>
  <si>
    <t>GV713</t>
  </si>
  <si>
    <t>9780203966822</t>
  </si>
  <si>
    <t>9780415384520</t>
  </si>
  <si>
    <t>working with volunteers in sport: theory and practice</t>
  </si>
  <si>
    <t>Cuskelly, Graham</t>
  </si>
  <si>
    <t>Childhood | Sociology of Education</t>
  </si>
  <si>
    <t>9780203884171</t>
  </si>
  <si>
    <t>9780415994118</t>
  </si>
  <si>
    <t>world yearbook of education 2009: childhood studies and the impact of globalization: policies and practices at global and local levels</t>
  </si>
  <si>
    <t>Fleer, Marilyn</t>
  </si>
  <si>
    <t>Architecture | Planning</t>
  </si>
  <si>
    <t>307.12160973</t>
  </si>
  <si>
    <t>9780203927021</t>
  </si>
  <si>
    <t>9780415774383</t>
  </si>
  <si>
    <t>writing urbanism: a design reader</t>
  </si>
  <si>
    <t>Kelbaugh, Douglas</t>
  </si>
  <si>
    <t>Action Research &amp; Teacher Research | Teachers &amp; Teacher Education</t>
  </si>
  <si>
    <t>9780203871553</t>
  </si>
  <si>
    <t>9780415487085</t>
  </si>
  <si>
    <t>you and your action research project</t>
  </si>
  <si>
    <t>McNiff, Jean</t>
  </si>
  <si>
    <t>Medicine</t>
  </si>
  <si>
    <t>Post-traumatic Stress Disorder in Adults | Cognitive Behavior Therapy</t>
  </si>
  <si>
    <t>616.891425</t>
  </si>
  <si>
    <t>RC552.T7</t>
  </si>
  <si>
    <t>9780203874318</t>
  </si>
  <si>
    <t>9780415438025</t>
  </si>
  <si>
    <t>a casebook of cognitive therapy for traumatic stress reactions</t>
  </si>
  <si>
    <t>Grey, Nick</t>
  </si>
  <si>
    <t>Asian Culture &amp; Society | Medicine</t>
  </si>
  <si>
    <t>610.285025</t>
  </si>
  <si>
    <t>R601</t>
  </si>
  <si>
    <t>9780203889329</t>
  </si>
  <si>
    <t>9780789031990</t>
  </si>
  <si>
    <t>a guide to chinese medicine on the internet</t>
  </si>
  <si>
    <t>Fan, Ka Wai</t>
  </si>
  <si>
    <t>Biomechanics and Human Movement Science | Sports Performance Analysis</t>
  </si>
  <si>
    <t>612.76</t>
  </si>
  <si>
    <t>QP303</t>
  </si>
  <si>
    <t>9780203935750</t>
  </si>
  <si>
    <t>9780415434683</t>
  </si>
  <si>
    <t>biomechanical evaluation of movement in sport and exercise: the british association of sport and exercise sciences guide</t>
  </si>
  <si>
    <t>Payton, Carl</t>
  </si>
  <si>
    <t>Midwifery | Health &amp; Medical Anthropology</t>
  </si>
  <si>
    <t>649.33</t>
  </si>
  <si>
    <t>RJ216</t>
  </si>
  <si>
    <t>9780203968901</t>
  </si>
  <si>
    <t>9780415395755</t>
  </si>
  <si>
    <t>breastfeeding in hospital: mothers, midwives and the production line</t>
  </si>
  <si>
    <t>Dykes, Fiona</t>
  </si>
  <si>
    <t>Mood Disorders in Children &amp; Adolescents | Child &amp; Adolescent Psychotherapy</t>
  </si>
  <si>
    <t>RJ506.D4</t>
  </si>
  <si>
    <t>9780203879894</t>
  </si>
  <si>
    <t>9780415399777</t>
  </si>
  <si>
    <t>depression: cognitive behaviour therapy with children and young people</t>
  </si>
  <si>
    <t>Verduyn, Chrissie</t>
  </si>
  <si>
    <t>Mental Health Nursing | Primary Care Nursing</t>
  </si>
  <si>
    <t>616.044</t>
  </si>
  <si>
    <t>RC108</t>
  </si>
  <si>
    <t>9780203867365</t>
  </si>
  <si>
    <t>9780415460804</t>
  </si>
  <si>
    <t>developing holistic care for long-term conditions</t>
  </si>
  <si>
    <t>Margereson, Carl</t>
  </si>
  <si>
    <t>Nursing Sociology | Midwifery Theory &amp; Concepts</t>
  </si>
  <si>
    <t>610.73</t>
  </si>
  <si>
    <t>RT86</t>
  </si>
  <si>
    <t>9780203894958</t>
  </si>
  <si>
    <t>9780415409537</t>
  </si>
  <si>
    <t>emotional labour in health care: the unmanaged heart of nursing</t>
  </si>
  <si>
    <t>Theodosius, Catherine</t>
  </si>
  <si>
    <t>Sport Psychology | Psychological Disorders - Adult</t>
  </si>
  <si>
    <t>RC569.5.E94</t>
  </si>
  <si>
    <t>9780203946794</t>
  </si>
  <si>
    <t>9780415393447</t>
  </si>
  <si>
    <t>exercise dependence</t>
  </si>
  <si>
    <t>Lindner, Koenraad J</t>
  </si>
  <si>
    <t>Primary Care Nursing | Allied Health</t>
  </si>
  <si>
    <t>RT90.3</t>
  </si>
  <si>
    <t>9780203870914</t>
  </si>
  <si>
    <t>9780415462624</t>
  </si>
  <si>
    <t>health promotion for nurses</t>
  </si>
  <si>
    <t>Piper, Stewart</t>
  </si>
  <si>
    <t>Nursing | Intensive Care Nursing</t>
  </si>
  <si>
    <t>616.028</t>
  </si>
  <si>
    <t>RT120.I5</t>
  </si>
  <si>
    <t>9780203875889</t>
  </si>
  <si>
    <t>9780415467940</t>
  </si>
  <si>
    <t>high dependency nursing care: observation, intervention and support for level 2 patients</t>
  </si>
  <si>
    <t>Moore, Tina</t>
  </si>
  <si>
    <t>Nursing | Nurse Education &amp; Management</t>
  </si>
  <si>
    <t>610.736</t>
  </si>
  <si>
    <t>9780203965559</t>
  </si>
  <si>
    <t>9780415373227</t>
  </si>
  <si>
    <t>intensive care nursing: a framework for practice</t>
  </si>
  <si>
    <t>Woodrow, Philip</t>
  </si>
  <si>
    <t>Cognitive Neuropsychology | Neuropsychology</t>
  </si>
  <si>
    <t>612.8</t>
  </si>
  <si>
    <t>QP360</t>
  </si>
  <si>
    <t>9780203938904</t>
  </si>
  <si>
    <t>9781841696201</t>
  </si>
  <si>
    <t>neuropsychological research: a review</t>
  </si>
  <si>
    <t>Marin, Peter</t>
  </si>
  <si>
    <t>ADHD &amp; ODD in Children &amp; Adolescents | Mental Health Nursing</t>
  </si>
  <si>
    <t>618.928589</t>
  </si>
  <si>
    <t>RJ506.H9</t>
  </si>
  <si>
    <t>9780203884232</t>
  </si>
  <si>
    <t>9780415454100</t>
  </si>
  <si>
    <t>nursing children and young people with adhd</t>
  </si>
  <si>
    <t>Ryan, Noreen</t>
  </si>
  <si>
    <t>Obsessive-Compulsive Disorders in Children &amp; Adolescents | Child &amp; Adolescent Psychotherapy</t>
  </si>
  <si>
    <t>618.9285227</t>
  </si>
  <si>
    <t>RJ506.O25</t>
  </si>
  <si>
    <t>9780203884652</t>
  </si>
  <si>
    <t>9780415403887</t>
  </si>
  <si>
    <t>obsessive compulsive disorder: cognitive behaviour therapy with children and young people</t>
  </si>
  <si>
    <t>Waite, Polly</t>
  </si>
  <si>
    <t>Biochemistry | Cell Biology</t>
  </si>
  <si>
    <t>612.01575</t>
  </si>
  <si>
    <t>QP551</t>
  </si>
  <si>
    <t>9780203967263</t>
  </si>
  <si>
    <t>9780415385114</t>
  </si>
  <si>
    <t>protein purification</t>
  </si>
  <si>
    <t>Bonner, Philip L.R.</t>
  </si>
  <si>
    <t>Nutrition | Nutrition</t>
  </si>
  <si>
    <t>612.3</t>
  </si>
  <si>
    <t>QP141</t>
  </si>
  <si>
    <t>9780203887004</t>
  </si>
  <si>
    <t>9780789034236</t>
  </si>
  <si>
    <t>the nutritionist: food, nutrition, and optimal health, 2nd edition</t>
  </si>
  <si>
    <t>Wildman, Robert</t>
  </si>
  <si>
    <t>Nursing | Nursing Research</t>
  </si>
  <si>
    <t>RT81.5</t>
  </si>
  <si>
    <t>9780203597057</t>
  </si>
  <si>
    <t>9780415346276</t>
  </si>
  <si>
    <t>the reality of nursing research</t>
  </si>
  <si>
    <t>Allen, Davina</t>
  </si>
  <si>
    <t>Mental Health Research | Mental Health Research</t>
  </si>
  <si>
    <t>616.8914</t>
  </si>
  <si>
    <t>RC455.2.E94</t>
  </si>
  <si>
    <t>9780203889763</t>
  </si>
  <si>
    <t>9780415452908</t>
  </si>
  <si>
    <t>what works with children, adolescents, and adults?: a review of research on the effectiveness of psychotherapy</t>
  </si>
  <si>
    <t>Carr, Alan</t>
  </si>
  <si>
    <t>Science &amp; Technology</t>
  </si>
  <si>
    <t>Soil Mechanics</t>
  </si>
  <si>
    <t>624.15136</t>
  </si>
  <si>
    <t>TA710</t>
  </si>
  <si>
    <t>9780203935842</t>
  </si>
  <si>
    <t>9780415420266</t>
  </si>
  <si>
    <t>advanced soil mechanics 3rd edition</t>
  </si>
  <si>
    <t>Das, Braja M.</t>
  </si>
  <si>
    <t>Building Project Management | Construction Management</t>
  </si>
  <si>
    <t>690.068</t>
  </si>
  <si>
    <t>9780203883631</t>
  </si>
  <si>
    <t>9780415484220</t>
  </si>
  <si>
    <t>collaborative construction information management</t>
  </si>
  <si>
    <t>Shen, Geoffrey</t>
  </si>
  <si>
    <t>Structural Materials | Concrete Structures</t>
  </si>
  <si>
    <t>624.17</t>
  </si>
  <si>
    <t>TA658</t>
  </si>
  <si>
    <t>9780203926505</t>
  </si>
  <si>
    <t>9780415467193</t>
  </si>
  <si>
    <t>design of structural elements</t>
  </si>
  <si>
    <t>Arya, Chanakya</t>
  </si>
  <si>
    <t>Building Acoustics | Acoustical Engineering</t>
  </si>
  <si>
    <t>620.23</t>
  </si>
  <si>
    <t>TD892</t>
  </si>
  <si>
    <t>9780203872406</t>
  </si>
  <si>
    <t>9780415487061</t>
  </si>
  <si>
    <t>engineering noise control: theory and practice</t>
  </si>
  <si>
    <t>Hansen, Colin</t>
  </si>
  <si>
    <t>Building and Construction | Building Project Management</t>
  </si>
  <si>
    <t>174.969</t>
  </si>
  <si>
    <t>HD9715.A2</t>
  </si>
  <si>
    <t>9780203926901</t>
  </si>
  <si>
    <t>9780415429825</t>
  </si>
  <si>
    <t>ethics for the built environment</t>
  </si>
  <si>
    <t>Fewings, Peter</t>
  </si>
  <si>
    <t>Building and Construction | Construction Management</t>
  </si>
  <si>
    <t>690.0681</t>
  </si>
  <si>
    <t>TH438.15</t>
  </si>
  <si>
    <t>9780203928042</t>
  </si>
  <si>
    <t>9780415371148</t>
  </si>
  <si>
    <t>finance and control for construction</t>
  </si>
  <si>
    <t>March, Chris</t>
  </si>
  <si>
    <t>Geotechnical Engineering</t>
  </si>
  <si>
    <t>624.151</t>
  </si>
  <si>
    <t>TA705</t>
  </si>
  <si>
    <t>9780203927830</t>
  </si>
  <si>
    <t>9780415420037</t>
  </si>
  <si>
    <t>geotechnical engineering</t>
  </si>
  <si>
    <t>Lancellotta, Renato</t>
  </si>
  <si>
    <t>Mathematics &amp; Statistics for Engineers | Applied Mathematics</t>
  </si>
  <si>
    <t>515.45</t>
  </si>
  <si>
    <t>QA431</t>
  </si>
  <si>
    <t>9780203881057</t>
  </si>
  <si>
    <t>9781584885078</t>
  </si>
  <si>
    <t>handbook of integral equations, second edition</t>
  </si>
  <si>
    <t>Polyanin, Andrei D.</t>
  </si>
  <si>
    <t>Chapman &amp; Hall</t>
  </si>
  <si>
    <t>Management of IT | Healthcare Management</t>
  </si>
  <si>
    <t>651.504261</t>
  </si>
  <si>
    <t>R858</t>
  </si>
  <si>
    <t>9780203879832</t>
  </si>
  <si>
    <t>9780415994439</t>
  </si>
  <si>
    <t>healthcare knowledge management primer</t>
  </si>
  <si>
    <t>Wickramasinghe, Nilmini</t>
  </si>
  <si>
    <t>ICT | Organizational Communication</t>
  </si>
  <si>
    <t>621.382</t>
  </si>
  <si>
    <t>TK5101</t>
  </si>
  <si>
    <t>9780203932445</t>
  </si>
  <si>
    <t>9780415965460</t>
  </si>
  <si>
    <t>information and communication technologies in action</t>
  </si>
  <si>
    <t>Stephens, Keri K.</t>
  </si>
  <si>
    <t>E-marketing | E-business &amp; E-commerce</t>
  </si>
  <si>
    <t>658.872</t>
  </si>
  <si>
    <t>HF5415.1265</t>
  </si>
  <si>
    <t>9780203933169</t>
  </si>
  <si>
    <t>9780415965002</t>
  </si>
  <si>
    <t>marketing the e-business, second edition</t>
  </si>
  <si>
    <t>Harris, Lisa</t>
  </si>
  <si>
    <t>Digital &amp; Wireless Communication | MEMS</t>
  </si>
  <si>
    <t>620.5</t>
  </si>
  <si>
    <t>TK7875</t>
  </si>
  <si>
    <t>9780203881064</t>
  </si>
  <si>
    <t>9780849380693</t>
  </si>
  <si>
    <t>mems and nanotechnology-based sensors and devices for communications, medical and aerospace applications</t>
  </si>
  <si>
    <t>Jha, A. R.</t>
  </si>
  <si>
    <t>CRC Press</t>
  </si>
  <si>
    <t>Hydraulic Engineering | Fluid Mechanics</t>
  </si>
  <si>
    <t>532.593015118</t>
  </si>
  <si>
    <t>QA927</t>
  </si>
  <si>
    <t>9780203937754</t>
  </si>
  <si>
    <t>9780415415781</t>
  </si>
  <si>
    <t>numerical modeling of water waves: an introduction to engineers and scientists</t>
  </si>
  <si>
    <t>Lin, Pengzhi</t>
  </si>
  <si>
    <t>658.155</t>
  </si>
  <si>
    <t>HG4028.C4</t>
  </si>
  <si>
    <t>9780203962503</t>
  </si>
  <si>
    <t>9780415415767</t>
  </si>
  <si>
    <t>principles of project and infrastructure finance</t>
  </si>
  <si>
    <t>Tan, Willie</t>
  </si>
  <si>
    <t>Mathematics | Inclusion and Special Educational Needs</t>
  </si>
  <si>
    <t>QA141.15</t>
  </si>
  <si>
    <t>9780203890035</t>
  </si>
  <si>
    <t>9780415468961</t>
  </si>
  <si>
    <t>thirty three ways to help with numeracy</t>
  </si>
  <si>
    <t>Sharp, Brian</t>
  </si>
  <si>
    <t>New Technology Management | Enterprise Resource Management (ERP)</t>
  </si>
  <si>
    <t>9780203872833</t>
  </si>
  <si>
    <t>9780415498449</t>
  </si>
  <si>
    <t>working on innovation</t>
  </si>
  <si>
    <t>Midler, Christophe</t>
  </si>
  <si>
    <t>Early Years | Inclusion and Special Educational Needs</t>
  </si>
  <si>
    <t>618.9285882</t>
  </si>
  <si>
    <t>RJ506.A9</t>
  </si>
  <si>
    <t>9780203864852</t>
  </si>
  <si>
    <t>9780415483735</t>
  </si>
  <si>
    <t>autism in the early years: a practical guide</t>
  </si>
  <si>
    <t>Youth Sport | Pediatrics &amp; Child Health</t>
  </si>
  <si>
    <t>618.92398</t>
  </si>
  <si>
    <t>RJ399.C6</t>
  </si>
  <si>
    <t>9780203945971</t>
  </si>
  <si>
    <t>9780415408837</t>
  </si>
  <si>
    <t>children, obesity and exercise: a practical approach to prevention, treatment and management of childhood and adolescent obesity</t>
  </si>
  <si>
    <t>Hills, Andrew P.</t>
  </si>
  <si>
    <t>Education  | Research Methods in Education</t>
  </si>
  <si>
    <t>610</t>
  </si>
  <si>
    <t>R118.6</t>
  </si>
  <si>
    <t>9780203464137</t>
  </si>
  <si>
    <t>9780415344135</t>
  </si>
  <si>
    <t>critical reading: making sense of research papers in life sciences and medicine</t>
  </si>
  <si>
    <t>Yudkin, Ben</t>
  </si>
  <si>
    <t>Midwifery | Mood Disorders in Adults - Depression, Mania, Bi-polar</t>
  </si>
  <si>
    <t>618.76</t>
  </si>
  <si>
    <t>RG852</t>
  </si>
  <si>
    <t>9780203861943</t>
  </si>
  <si>
    <t>9780415778381</t>
  </si>
  <si>
    <t>depression in new mothers: causes, consequences, and treatment alternatives</t>
  </si>
  <si>
    <t>Kendall-Tackett, Kathleen A.</t>
  </si>
  <si>
    <t>Developmental Psychopathology | Social Development and Personality Development</t>
  </si>
  <si>
    <t>RJ506.C65</t>
  </si>
  <si>
    <t>9780203868706</t>
  </si>
  <si>
    <t>9781848720077</t>
  </si>
  <si>
    <t>development and prevention of behaviour problems: from genes to social policy</t>
  </si>
  <si>
    <t>Tremblay, Richard E.</t>
  </si>
  <si>
    <t>Medicine, Dentistry, Nursing &amp; Allied Health | Health Studies</t>
  </si>
  <si>
    <t>616.046</t>
  </si>
  <si>
    <t>RC649</t>
  </si>
  <si>
    <t>9780203869130</t>
  </si>
  <si>
    <t>9780789037053</t>
  </si>
  <si>
    <t>integrative endocrinology: the rhythms of life</t>
  </si>
  <si>
    <t>Beans, Donald R</t>
  </si>
  <si>
    <t>Neuroscience | Laboratory Animal Science</t>
  </si>
  <si>
    <t>616.81</t>
  </si>
  <si>
    <t>RC388.5</t>
  </si>
  <si>
    <t>9780203881088</t>
  </si>
  <si>
    <t>9780849395789</t>
  </si>
  <si>
    <t>manual of stroke models in rats</t>
  </si>
  <si>
    <t>Wang-Fischer, Yanlin</t>
  </si>
  <si>
    <t>Music Therapy | Learning Difficulties &amp; Mental Retardation</t>
  </si>
  <si>
    <t>615.85154</t>
  </si>
  <si>
    <t>ML3920</t>
  </si>
  <si>
    <t>9780203946541</t>
  </si>
  <si>
    <t>9780415379083</t>
  </si>
  <si>
    <t>music therapy with adults with learning disabilities</t>
  </si>
  <si>
    <t>Watson, Tessa</t>
  </si>
  <si>
    <t>Neuropsychology | Clinical Neuropsychology</t>
  </si>
  <si>
    <t>616.83</t>
  </si>
  <si>
    <t>RC521</t>
  </si>
  <si>
    <t>9780203946138</t>
  </si>
  <si>
    <t>9781841696768</t>
  </si>
  <si>
    <t>neuropsychological rehabilitation and people with dementia</t>
  </si>
  <si>
    <t>Clare, Linda</t>
  </si>
  <si>
    <t>Psychoanalysis  | Relational/Interpersonal Psychoanalysis</t>
  </si>
  <si>
    <t>616.858306</t>
  </si>
  <si>
    <t>RC451.4.G39</t>
  </si>
  <si>
    <t>9780203888407</t>
  </si>
  <si>
    <t>9780415994347</t>
  </si>
  <si>
    <t>sex changes</t>
  </si>
  <si>
    <t>Blechner, Mark J.</t>
  </si>
  <si>
    <t>Mental Health Services &amp; Policy | Nursing</t>
  </si>
  <si>
    <t>RA418</t>
  </si>
  <si>
    <t>9780203881323</t>
  </si>
  <si>
    <t>9780415415620</t>
  </si>
  <si>
    <t>sociology and health: an introduction for health practitioners</t>
  </si>
  <si>
    <t>Morrall, Peter</t>
  </si>
  <si>
    <t>Klein | Psychoanalytic Psychotherapy</t>
  </si>
  <si>
    <t>616.89/17</t>
  </si>
  <si>
    <t>RC506</t>
  </si>
  <si>
    <t>9780203945889</t>
  </si>
  <si>
    <t>9780415422918</t>
  </si>
  <si>
    <t>the concept of analytic contact: the kleinian approach to reaching the hard to reach patient</t>
  </si>
  <si>
    <t>Waska, Robert</t>
  </si>
  <si>
    <t>Cell Biology | Genetics</t>
  </si>
  <si>
    <t>660.6</t>
  </si>
  <si>
    <t>TP248.27.A53</t>
  </si>
  <si>
    <t>9780203895160</t>
  </si>
  <si>
    <t>9780415423045</t>
  </si>
  <si>
    <t>animal cell technology: from biopharmaceuticals to gene therapy</t>
  </si>
  <si>
    <t>Castilho, Leda</t>
  </si>
  <si>
    <t>660.63</t>
  </si>
  <si>
    <t>TP248.25.C44</t>
  </si>
  <si>
    <t>9780203967232</t>
  </si>
  <si>
    <t>9780415399692</t>
  </si>
  <si>
    <t>cell culture and upstream processing</t>
  </si>
  <si>
    <t>Butler, Mike</t>
  </si>
  <si>
    <t>Landscape Architecture | Landscape Conservation &amp; Countryside Management</t>
  </si>
  <si>
    <t>SB475.9.F67</t>
  </si>
  <si>
    <t>9780203936276</t>
  </si>
  <si>
    <t>9780419256809</t>
  </si>
  <si>
    <t>designing sustainable forest landscapes</t>
  </si>
  <si>
    <t>Environmental Sciences | Hazards &amp; Disasters</t>
  </si>
  <si>
    <t>363.34</t>
  </si>
  <si>
    <t>GB5014</t>
  </si>
  <si>
    <t>9780203884805</t>
  </si>
  <si>
    <t>9780415428637</t>
  </si>
  <si>
    <t>environmental hazards: assessing risk and reducing disaster</t>
  </si>
  <si>
    <t>Petley, David N.</t>
  </si>
  <si>
    <t>Earth Sciences | Atmospheric Sciences</t>
  </si>
  <si>
    <t>GB1100.P54</t>
  </si>
  <si>
    <t>9780203934616</t>
  </si>
  <si>
    <t>9780415413862</t>
  </si>
  <si>
    <t>evaluation and prevention of natural risks</t>
  </si>
  <si>
    <t>Campus, Stefano</t>
  </si>
  <si>
    <t>Building and Construction | Building Services Engineering</t>
  </si>
  <si>
    <t>696</t>
  </si>
  <si>
    <t>TH6012</t>
  </si>
  <si>
    <t>9780203890813</t>
  </si>
  <si>
    <t>9780415475709</t>
  </si>
  <si>
    <t>intelligent buildings and building automation</t>
  </si>
  <si>
    <t>Wang, Shengwei</t>
  </si>
  <si>
    <t>Management of IT | Business Information Systems</t>
  </si>
  <si>
    <t>HD30.2</t>
  </si>
  <si>
    <t>9780203894712</t>
  </si>
  <si>
    <t>9780415992329</t>
  </si>
  <si>
    <t>knowledge management primer</t>
  </si>
  <si>
    <t>Bali, Rajeev K.</t>
  </si>
  <si>
    <t>Management of IT | New Technology Management</t>
  </si>
  <si>
    <t>9780203933176</t>
  </si>
  <si>
    <t>9780415417259</t>
  </si>
  <si>
    <t>managing information and knowledge in organizations: a literacy approach</t>
  </si>
  <si>
    <t>Mutch, Alistair</t>
  </si>
  <si>
    <t>Sport and Exercise Science | Research Methods</t>
  </si>
  <si>
    <t>502.4796</t>
  </si>
  <si>
    <t>GV557.5</t>
  </si>
  <si>
    <t>9780203889640</t>
  </si>
  <si>
    <t>9780415441681</t>
  </si>
  <si>
    <t>mathematics and science for sport and exercise: the basics</t>
  </si>
  <si>
    <t>Williams, Craig</t>
  </si>
  <si>
    <t>572.8636</t>
  </si>
  <si>
    <t>QP624.5.D726</t>
  </si>
  <si>
    <t>9780203967270</t>
  </si>
  <si>
    <t>9780415378536</t>
  </si>
  <si>
    <t>microarray technology through applications</t>
  </si>
  <si>
    <t>Falciani, Francesco</t>
  </si>
  <si>
    <t>690.0685</t>
  </si>
  <si>
    <t>TH438</t>
  </si>
  <si>
    <t>9780203928035</t>
  </si>
  <si>
    <t>9780415371124</t>
  </si>
  <si>
    <t>operations management for construction</t>
  </si>
  <si>
    <t>Building and Construction | Structural Engineering</t>
  </si>
  <si>
    <t>693.852</t>
  </si>
  <si>
    <t>TA658.44</t>
  </si>
  <si>
    <t>9780203888940</t>
  </si>
  <si>
    <t>9780415447621</t>
  </si>
  <si>
    <t>seismic design of buildings to eurocode 8</t>
  </si>
  <si>
    <t>Elghazouli, Ahmed Y</t>
  </si>
  <si>
    <t>Paediatric Exercise Science | Sport and Exercise Science</t>
  </si>
  <si>
    <t>613.71083</t>
  </si>
  <si>
    <t>RJ133</t>
  </si>
  <si>
    <t>9780203890851</t>
  </si>
  <si>
    <t>9780415451475</t>
  </si>
  <si>
    <t>children and exercise xxiv: the proceedings of the 24th pediatric work physiology meeting</t>
  </si>
  <si>
    <t>Jurimae, Toivo</t>
  </si>
  <si>
    <t>Psychoanalysis  | Psychoanalytic Psychotherapy</t>
  </si>
  <si>
    <t>616.8917</t>
  </si>
  <si>
    <t>RC455.4.A84</t>
  </si>
  <si>
    <t>9780203856321</t>
  </si>
  <si>
    <t>9780415554145</t>
  </si>
  <si>
    <t>exploring in security: towards an attachment-informed psychoanalytic psychotherapy</t>
  </si>
  <si>
    <t>Holmes, Jeremy</t>
  </si>
  <si>
    <t>Childhood | Physiology</t>
  </si>
  <si>
    <t>612.0083</t>
  </si>
  <si>
    <t>RJ125</t>
  </si>
  <si>
    <t>9780203929315</t>
  </si>
  <si>
    <t>9780415446235</t>
  </si>
  <si>
    <t>introduction to the anatomy and physiology of children: a guide for students of nursing, child care and health</t>
  </si>
  <si>
    <t>MacGregor, Janet</t>
  </si>
  <si>
    <t>Grief Counseling - Children &amp; Adolescents | Nursing Sociology</t>
  </si>
  <si>
    <t>616.99400835</t>
  </si>
  <si>
    <t>RC281.C4</t>
  </si>
  <si>
    <t>9780203878804</t>
  </si>
  <si>
    <t>9780415477024</t>
  </si>
  <si>
    <t>life after cancer in adolescence and young adulthood: the experience of survivorship</t>
  </si>
  <si>
    <t>Grinyer, Anne</t>
  </si>
  <si>
    <t>Primary Health Care &amp; Family Practice | Primary Care Nursing</t>
  </si>
  <si>
    <t>9780203881316</t>
  </si>
  <si>
    <t>9780415450874</t>
  </si>
  <si>
    <t>managing long-term conditions and chronic illness in primary care: a guide to good practice</t>
  </si>
  <si>
    <t>Carrier, Judith</t>
  </si>
  <si>
    <t>Biomechanics and Human Movement Science | Kinesiology</t>
  </si>
  <si>
    <t>9780203889688</t>
  </si>
  <si>
    <t>9780415408813</t>
  </si>
  <si>
    <t>routledge handbook of biomechanics and human movement science</t>
  </si>
  <si>
    <t>Bartlett, Roger</t>
  </si>
  <si>
    <t>Mental Health Services &amp; Policy | Mental Health Nursing</t>
  </si>
  <si>
    <t>RC451.4.P79</t>
  </si>
  <si>
    <t>9780203879474</t>
  </si>
  <si>
    <t>9780415447737</t>
  </si>
  <si>
    <t>staff support groups in the helping professions: principles, practice and pitfalls</t>
  </si>
  <si>
    <t>Hartley, Phil</t>
  </si>
  <si>
    <t>Post-traumatic Stress in Children &amp; Adolescents | Child &amp; Adolescent Psychiatry &amp; Clinical Psycholog</t>
  </si>
  <si>
    <t>618.928521</t>
  </si>
  <si>
    <t>RJ506.P55</t>
  </si>
  <si>
    <t>9780203893104</t>
  </si>
  <si>
    <t>9780415426367</t>
  </si>
  <si>
    <t>treating traumatized children: risk, resilience and recovery</t>
  </si>
  <si>
    <t>Brom, Danny</t>
  </si>
  <si>
    <t>Building Acoustics</t>
  </si>
  <si>
    <t>620.2</t>
  </si>
  <si>
    <t>TA365</t>
  </si>
  <si>
    <t>9780203893050</t>
  </si>
  <si>
    <t>9780415471749</t>
  </si>
  <si>
    <t>acoustic absorbers and diffusers: theory, design and application</t>
  </si>
  <si>
    <t>Cox, Trevor J.</t>
  </si>
  <si>
    <t>Earth Sciences | Water Engineering</t>
  </si>
  <si>
    <t>363.61</t>
  </si>
  <si>
    <t>TC409</t>
  </si>
  <si>
    <t>9780203872369</t>
  </si>
  <si>
    <t>9780415551045</t>
  </si>
  <si>
    <t>water: a way of life: sustainable water management in a cultural context</t>
  </si>
  <si>
    <t>Schelwald-van, A.J.M. (Lida)</t>
  </si>
  <si>
    <t>Concrete &amp; Cement</t>
  </si>
  <si>
    <t>620.135</t>
  </si>
  <si>
    <t>TA438</t>
  </si>
  <si>
    <t>9780203889039</t>
  </si>
  <si>
    <t>9780415409094</t>
  </si>
  <si>
    <t>cement-based composites: materials, mechanical properties and performance</t>
  </si>
  <si>
    <t>Brandt, Andrzej M.</t>
  </si>
  <si>
    <t>Environmental Modelling | Environmental Studies</t>
  </si>
  <si>
    <t>628</t>
  </si>
  <si>
    <t>GE45.M37</t>
  </si>
  <si>
    <t>9780203932483</t>
  </si>
  <si>
    <t>9780415457590</t>
  </si>
  <si>
    <t>environmental modelling: an uncertain future?</t>
  </si>
  <si>
    <t>Beven, Keith</t>
  </si>
  <si>
    <t>Earth Sciences | GIS, Remote Sensing &amp; Cartography</t>
  </si>
  <si>
    <t>363.3480285</t>
  </si>
  <si>
    <t>HV551.2</t>
  </si>
  <si>
    <t>9780203928813</t>
  </si>
  <si>
    <t>9780415422475</t>
  </si>
  <si>
    <t>geospatial information technology for emergency response: in: isprs book series</t>
  </si>
  <si>
    <t>Zlatanova, Sisi</t>
  </si>
  <si>
    <t>Geomechanics | Soil Mechanics</t>
  </si>
  <si>
    <t>TA710.5</t>
  </si>
  <si>
    <t>9780203931332</t>
  </si>
  <si>
    <t>9780415433853</t>
  </si>
  <si>
    <t>in situ testing in geomechanics: the main tests</t>
  </si>
  <si>
    <t>Schnaid, Fernando</t>
  </si>
  <si>
    <t>Building and Construction | Insurance</t>
  </si>
  <si>
    <t>9780203879122</t>
  </si>
  <si>
    <t>9780415490894</t>
  </si>
  <si>
    <t>risk: an introduction: the concepts of risk, danger and chance</t>
  </si>
  <si>
    <t>Ale, Ben</t>
  </si>
  <si>
    <t>Science | Gifted &amp; Talented</t>
  </si>
  <si>
    <t>Q181</t>
  </si>
  <si>
    <t>9780203962046</t>
  </si>
  <si>
    <t>9780415395335</t>
  </si>
  <si>
    <t>science education for gifted learners</t>
  </si>
  <si>
    <t>Taber, Keith S.</t>
  </si>
  <si>
    <t>Mathematics | Education Policy &amp; Politics</t>
  </si>
  <si>
    <t>510.71273</t>
  </si>
  <si>
    <t>QA13</t>
  </si>
  <si>
    <t>9780203895221</t>
  </si>
  <si>
    <t>9780415990097</t>
  </si>
  <si>
    <t>the impact of reform instruction on student mathematics achievement: an example of a summative evaluation of a standards-based curriculum</t>
  </si>
  <si>
    <t>Romberg, Thomas</t>
  </si>
  <si>
    <t>382/.45664</t>
  </si>
  <si>
    <t>HF2651.F27</t>
  </si>
  <si>
    <t>9780203859858</t>
  </si>
  <si>
    <t xml:space="preserve">9780415567138	</t>
  </si>
  <si>
    <t>food fights (routledge revivals): international regimes and the politics of agricultural trade disputes</t>
  </si>
  <si>
    <t>Marlin-Bennett, Ren?e</t>
  </si>
  <si>
    <t>Cognitive Science | Language, Psychology of</t>
  </si>
  <si>
    <t>401/.9</t>
  </si>
  <si>
    <t>BF455</t>
  </si>
  <si>
    <t>9780203853030</t>
  </si>
  <si>
    <t xml:space="preserve">9781841693392	</t>
  </si>
  <si>
    <t>talking the talk: language, psychology and science</t>
  </si>
  <si>
    <t>Harley, Trevor A.</t>
  </si>
  <si>
    <t>Arts &amp; Humanities</t>
  </si>
  <si>
    <t>Jurisprudence &amp; General Issues</t>
  </si>
  <si>
    <t>823/.9109355</t>
  </si>
  <si>
    <t>PR888.L39</t>
  </si>
  <si>
    <t>9781843144243</t>
  </si>
  <si>
    <t>Empty Justice - One Hundred Years of Law Literature and Philosophy</t>
  </si>
  <si>
    <t>Williams, Melanie</t>
  </si>
  <si>
    <t>Cavendish Pub</t>
  </si>
  <si>
    <t>Bilingualism - Second Language</t>
  </si>
  <si>
    <t>428/.0071</t>
    <phoneticPr fontId="5" type="noConversion"/>
  </si>
  <si>
    <t>PE1128.A2</t>
    <phoneticPr fontId="5" type="noConversion"/>
  </si>
  <si>
    <t>9781410602848</t>
  </si>
  <si>
    <t>Second Language Writers' Text - Linguistic and Rhetorical Features</t>
  </si>
  <si>
    <t>Eli Hinkel</t>
  </si>
  <si>
    <t>Lawerence Erlbaum Associates</t>
  </si>
  <si>
    <t>302.23/01/4</t>
    <phoneticPr fontId="5" type="noConversion"/>
  </si>
  <si>
    <t>P93</t>
    <phoneticPr fontId="5" type="noConversion"/>
  </si>
  <si>
    <t>9781410613424</t>
  </si>
  <si>
    <t>Analyzing Media Messages - Using Quantitative Content Analysis in Research</t>
  </si>
  <si>
    <t>Daniel Riffe</t>
  </si>
  <si>
    <t>Cognitive Development</t>
  </si>
  <si>
    <t>155.4/13</t>
  </si>
  <si>
    <t>BF721</t>
  </si>
  <si>
    <t>9781410613592</t>
  </si>
  <si>
    <t>A Young Mind in a Growing Brain</t>
  </si>
  <si>
    <t>Jerome Kagan</t>
  </si>
  <si>
    <t>P94.6</t>
  </si>
  <si>
    <t>9781410613837</t>
  </si>
  <si>
    <t>Cultures in Conversation</t>
  </si>
  <si>
    <t>Donal Carbaugh</t>
  </si>
  <si>
    <t>507/.1</t>
  </si>
  <si>
    <t>9781410615756</t>
  </si>
  <si>
    <t>Aesthetic Experience in Science Education - Learning and Meaning-Making as Situated Talk and Action</t>
  </si>
  <si>
    <t>Per-Olof Wickman</t>
  </si>
  <si>
    <t>428/.0071</t>
  </si>
  <si>
    <t>9781410617040</t>
  </si>
  <si>
    <t>Ideas and Options in English for Specific Purposes</t>
  </si>
  <si>
    <t>Basturkmen, Helen</t>
  </si>
  <si>
    <t>Mass Media &amp; Communication</t>
  </si>
  <si>
    <t>P96.T422</t>
  </si>
  <si>
    <t>9781410617149</t>
  </si>
  <si>
    <t>Media Organizations and Convergence - Case Studies of Media Convergence Pioneers</t>
  </si>
  <si>
    <t>Lawson-Borders, Gracie L.</t>
  </si>
  <si>
    <t>823/.914</t>
    <phoneticPr fontId="5" type="noConversion"/>
  </si>
  <si>
    <t>PR6068.O93Z73</t>
    <phoneticPr fontId="5" type="noConversion"/>
  </si>
  <si>
    <t>9780203892817</t>
  </si>
  <si>
    <t>Critical Perspectives on Harry Potter</t>
  </si>
  <si>
    <t>Heilman, Elizabeth E.</t>
  </si>
  <si>
    <t>491/.5582421</t>
    <phoneticPr fontId="5" type="noConversion"/>
  </si>
  <si>
    <t>PK6237</t>
    <phoneticPr fontId="5" type="noConversion"/>
  </si>
  <si>
    <t>9780203641804</t>
  </si>
  <si>
    <t>Modern Persian - A Course-Book</t>
  </si>
  <si>
    <t>Abrahams, Simin</t>
  </si>
  <si>
    <t>Environmental Politics</t>
  </si>
  <si>
    <t>363.7/056</t>
  </si>
  <si>
    <t>GE170</t>
  </si>
  <si>
    <t>9780203010396</t>
  </si>
  <si>
    <t>New Instruments of Environmental Governance? - National Experiences and Prospects</t>
  </si>
  <si>
    <t>Jordan, Andrew</t>
  </si>
  <si>
    <t>153</t>
    <phoneticPr fontId="5" type="noConversion"/>
  </si>
  <si>
    <t>BF723.C5</t>
    <phoneticPr fontId="5" type="noConversion"/>
  </si>
  <si>
    <t>9781410618092</t>
  </si>
  <si>
    <t>Cognitive Development - Neo-Piagetian Perspectives</t>
  </si>
  <si>
    <t>Morra, Sergio Gobbo, Camilla M</t>
  </si>
  <si>
    <t>Japanese Culture &amp; Society</t>
  </si>
  <si>
    <t>791.450952</t>
  </si>
  <si>
    <t>PN1992.3.J3</t>
  </si>
  <si>
    <t>9780203942994</t>
  </si>
  <si>
    <t>A Nation of a Hundred Million Idiots? - A Social History of Japanese Television, 1953 - 1973</t>
  </si>
  <si>
    <t>Chun, Jayson M.</t>
  </si>
  <si>
    <t>Philosophy of Science</t>
  </si>
  <si>
    <t>501</t>
  </si>
  <si>
    <t>Q175</t>
  </si>
  <si>
    <t>9780203090732</t>
  </si>
  <si>
    <t>A Realist Theory of Science</t>
  </si>
  <si>
    <t>Bhaskar, Roy</t>
  </si>
  <si>
    <t>9780203003565</t>
  </si>
  <si>
    <t>Civilizing the Museum - The Collected Writings of Elaine Heumann Gurian</t>
  </si>
  <si>
    <t>Gurian, Elaine Heumann</t>
  </si>
  <si>
    <t>P96.L34</t>
  </si>
  <si>
    <t>9780203006634</t>
  </si>
  <si>
    <t>The Discourse of Broadcast News - A Linguistic Approach</t>
  </si>
  <si>
    <t>Montgomery, Martin</t>
  </si>
  <si>
    <t>British History</t>
  </si>
  <si>
    <t>016.32741051/5/09034</t>
  </si>
  <si>
    <t>Z3185</t>
  </si>
  <si>
    <t>9780203009086</t>
  </si>
  <si>
    <t>Britain and Tibet 1765-1947 - A Select Annotated Bibliography of British Relations with Tibet and the Himalayan States including Nepal, Sikkim and Bhutan</t>
  </si>
  <si>
    <t>Marshall, Julie G.</t>
  </si>
  <si>
    <t>RoutledgeCurzon</t>
  </si>
  <si>
    <t>Phonetics &amp; Phonology</t>
  </si>
  <si>
    <t>401/.93</t>
  </si>
  <si>
    <t>P118</t>
  </si>
  <si>
    <t>9780203009901</t>
  </si>
  <si>
    <t>Input-based Phonological Acquisition</t>
  </si>
  <si>
    <t>Zamuner, Tania S.</t>
  </si>
  <si>
    <t>792.02/8</t>
  </si>
  <si>
    <t>9780203012826</t>
  </si>
  <si>
    <t>Physical Theatres - A Critical Introduction</t>
  </si>
  <si>
    <t>Murray, Simon Keefe, John</t>
  </si>
  <si>
    <t>Urban Geography</t>
  </si>
  <si>
    <t>791.4362</t>
  </si>
  <si>
    <t>PN1995</t>
  </si>
  <si>
    <t>9780203015605</t>
  </si>
  <si>
    <t>Cities and Cinema</t>
  </si>
  <si>
    <t>Mennel, Barbara</t>
  </si>
  <si>
    <t>Philosophy of Film</t>
  </si>
  <si>
    <t>791.4301</t>
  </si>
  <si>
    <t>PN1995.9.P42</t>
  </si>
  <si>
    <t>9780203030622</t>
  </si>
  <si>
    <t>Thinking on Screen - Film as Philosophy</t>
  </si>
  <si>
    <t>Wartenberg, Thomas E.</t>
  </si>
  <si>
    <t>Non-profitmaking Organizations</t>
  </si>
  <si>
    <t>706.88</t>
  </si>
  <si>
    <t>N8600</t>
  </si>
  <si>
    <t>9780203087114</t>
  </si>
  <si>
    <t>Understanding International Art Markets and Management</t>
  </si>
  <si>
    <t>Middle East - Grammar</t>
  </si>
  <si>
    <t>492.7/82421</t>
  </si>
  <si>
    <t>PJ6307</t>
  </si>
  <si>
    <t>9780203088814</t>
  </si>
  <si>
    <t>Arabic - An Essential Grammar</t>
  </si>
  <si>
    <t>Abu-Chacra, Faruk</t>
  </si>
  <si>
    <t>Eastern Philosophy</t>
  </si>
  <si>
    <t>294.3</t>
  </si>
  <si>
    <t>BQ12</t>
  </si>
  <si>
    <t>9780203098745</t>
  </si>
  <si>
    <t>Buddhist Studies from India to America - Essays in Honor of Charles S. Prebish</t>
  </si>
  <si>
    <t>Prebish, Charles S</t>
  </si>
  <si>
    <t>Sport &amp; Society</t>
  </si>
  <si>
    <t>306.483</t>
    <phoneticPr fontId="5" type="noConversion"/>
  </si>
  <si>
    <t>GV706.5</t>
    <phoneticPr fontId="5" type="noConversion"/>
  </si>
  <si>
    <t>9780203099056</t>
  </si>
  <si>
    <t>Marxism, Cultural Studies and Sport</t>
  </si>
  <si>
    <t>Carrington, Ben</t>
  </si>
  <si>
    <t>796.087</t>
    <phoneticPr fontId="5" type="noConversion"/>
  </si>
  <si>
    <t>GV709.3</t>
    <phoneticPr fontId="5" type="noConversion"/>
  </si>
  <si>
    <t>9780203099360</t>
  </si>
  <si>
    <t>Disability, Sport and Society - An Introduction</t>
  </si>
  <si>
    <t>Thomas, Nigel Smith, Andy</t>
  </si>
  <si>
    <t>796.01</t>
    <phoneticPr fontId="5" type="noConversion"/>
  </si>
  <si>
    <t>9780203099384</t>
  </si>
  <si>
    <t>Sport, Technology and the Body - The nature of performance</t>
  </si>
  <si>
    <t>Magdalinski, Tara Parry, Jim M</t>
  </si>
  <si>
    <t>Cultural Theory</t>
  </si>
  <si>
    <t>302.23/01</t>
  </si>
  <si>
    <t>9780203099650</t>
  </si>
  <si>
    <t>Media/Theory - Thinking about Media and Communications</t>
  </si>
  <si>
    <t>Moores, Shaun</t>
  </si>
  <si>
    <t>Medical Ethics</t>
  </si>
  <si>
    <t>174/.24</t>
  </si>
  <si>
    <t>9780203135976</t>
  </si>
  <si>
    <t>Life and Death in Healthcare Ethics - A Short Introduction</t>
  </si>
  <si>
    <t>Watt, Helen</t>
  </si>
  <si>
    <t>English Language</t>
  </si>
  <si>
    <t>422/.03</t>
  </si>
  <si>
    <t>PE1582.A3</t>
  </si>
  <si>
    <t>9780203191958</t>
  </si>
  <si>
    <t>A Dictionary of Epithets and Terms of Address</t>
  </si>
  <si>
    <t>Dunkling, Leslie</t>
  </si>
  <si>
    <t>Feminist Theatre</t>
  </si>
  <si>
    <t>306.4/84/082</t>
  </si>
  <si>
    <t>9780203200018</t>
  </si>
  <si>
    <t>Actresses as Working Women - Their Social Identity in Victorian Culture</t>
  </si>
  <si>
    <t>Tracy C.Davis</t>
  </si>
  <si>
    <t>Feminist Literature &amp; Theory</t>
  </si>
  <si>
    <t>823/.8</t>
  </si>
  <si>
    <t>PR4169</t>
  </si>
  <si>
    <t>9780203202593</t>
  </si>
  <si>
    <t>The Colonial Rise of the Novel</t>
  </si>
  <si>
    <t>Firdous Azim</t>
  </si>
  <si>
    <t>Psycholinguistics</t>
  </si>
  <si>
    <t>P306.2</t>
  </si>
  <si>
    <t>9780203216934</t>
  </si>
  <si>
    <t>Language Processing in Discourse - A Key to Felicitous Translation</t>
  </si>
  <si>
    <t>Doherty, Monika</t>
  </si>
  <si>
    <t>Music</t>
  </si>
  <si>
    <t>9780203326350</t>
  </si>
  <si>
    <t>Heritage, Museums and Galleries - An Introductory Reader</t>
  </si>
  <si>
    <t>G, CORSANE</t>
  </si>
  <si>
    <t>Religion</t>
  </si>
  <si>
    <t>200/.71</t>
  </si>
  <si>
    <t>BL41</t>
  </si>
  <si>
    <t>9780203340073</t>
  </si>
  <si>
    <t>Theory for Religious Studies</t>
  </si>
  <si>
    <t>Deal, William E. Beal, Timothy</t>
  </si>
  <si>
    <t>Historical Geography</t>
  </si>
  <si>
    <t>915.042092</t>
  </si>
  <si>
    <t>DS707</t>
  </si>
  <si>
    <t>9780203340639</t>
  </si>
  <si>
    <t>The Travels of and Alchemist - The Journey of the Taoist Ch'ang-Ch'un from China to the Hundukush at the Summons of Chingiz Khan</t>
  </si>
  <si>
    <t>Chih-Ch'ang, Li</t>
  </si>
  <si>
    <t>Language &amp; Communication</t>
  </si>
  <si>
    <t>410</t>
    <phoneticPr fontId="5" type="noConversion"/>
  </si>
  <si>
    <t>P211</t>
    <phoneticPr fontId="5" type="noConversion"/>
  </si>
  <si>
    <t>9780203342763</t>
  </si>
  <si>
    <t>The Written Language Bias in Linguistics - Its Nature, Origins and Transformations</t>
  </si>
  <si>
    <t>Per Linell</t>
  </si>
  <si>
    <t>9780203371015</t>
  </si>
  <si>
    <t>Museums and Community - Ideas, Issues and Challenges</t>
  </si>
  <si>
    <t>Crooke, Elizabeth</t>
  </si>
  <si>
    <t>Literary/Critical Theory</t>
  </si>
  <si>
    <t>809</t>
    <phoneticPr fontId="5" type="noConversion"/>
  </si>
  <si>
    <t>PN75.B46</t>
    <phoneticPr fontId="5" type="noConversion"/>
  </si>
  <si>
    <t>9780203390924</t>
  </si>
  <si>
    <t>Homi K. Bhabha</t>
  </si>
  <si>
    <t>Philosophy</t>
  </si>
  <si>
    <t>570</t>
  </si>
  <si>
    <t>QH309</t>
  </si>
  <si>
    <t>9780203415047</t>
  </si>
  <si>
    <t>What Scientists Think</t>
  </si>
  <si>
    <t>Jeremy Stangroom</t>
  </si>
  <si>
    <t>Introductory Literary Studies</t>
  </si>
  <si>
    <t>803</t>
  </si>
  <si>
    <t>PN41</t>
  </si>
  <si>
    <t>9780203462911</t>
  </si>
  <si>
    <t>The Routledge Dictionary of Literary Terms</t>
  </si>
  <si>
    <t>Peter Childs</t>
  </si>
  <si>
    <t>153.7/5</t>
  </si>
  <si>
    <t>9780203488430</t>
  </si>
  <si>
    <t>The Interface of Language, Vision and Action - Eye Movements and the Visual World</t>
  </si>
  <si>
    <t xml:space="preserve">Henderson, John M. </t>
  </si>
  <si>
    <t>659.1</t>
    <phoneticPr fontId="5" type="noConversion"/>
  </si>
  <si>
    <t>F5823</t>
    <phoneticPr fontId="5" type="noConversion"/>
  </si>
  <si>
    <t>9780203493199</t>
  </si>
  <si>
    <t>Advertising</t>
  </si>
  <si>
    <t>MacRury, Iain</t>
  </si>
  <si>
    <t>Middle East Politics</t>
  </si>
  <si>
    <t>891/.5520516</t>
  </si>
  <si>
    <t>PK6422</t>
  </si>
  <si>
    <t>9780203504260</t>
  </si>
  <si>
    <t>The Islamic Drama</t>
  </si>
  <si>
    <t>Malekpour, Jamshid</t>
  </si>
  <si>
    <t>820.8/09282/09033</t>
  </si>
  <si>
    <t>PR990</t>
  </si>
  <si>
    <t>9780203504314</t>
  </si>
  <si>
    <t>The Making of the Modern Child - Children's Literature and Childhood in the Late Eighteenth Century</t>
  </si>
  <si>
    <t>O'Malley, Andrew</t>
  </si>
  <si>
    <t>9780203509616</t>
  </si>
  <si>
    <t>Media and Cultural Theory</t>
  </si>
  <si>
    <t>Curran, James Morley, David</t>
  </si>
  <si>
    <t>951/.007</t>
  </si>
  <si>
    <t>DS721</t>
  </si>
  <si>
    <t>9780203563410</t>
  </si>
  <si>
    <t>Academic Nations in China and Japan - Framed by Concepts of Nature, Culture and the Universal</t>
  </si>
  <si>
    <t>Sleeboom, Margaret</t>
  </si>
  <si>
    <t>720.1</t>
    <phoneticPr fontId="5" type="noConversion"/>
  </si>
  <si>
    <t>NA2760</t>
    <phoneticPr fontId="5" type="noConversion"/>
  </si>
  <si>
    <t>9780203639672</t>
  </si>
  <si>
    <t>Architecture and Narrative - The Formation of Space and Cultural Meaning</t>
  </si>
  <si>
    <t>Psarra, Sophia</t>
  </si>
  <si>
    <t>Grammar, Syntax &amp; Linguistic Structure</t>
  </si>
  <si>
    <t>415/.0182</t>
  </si>
  <si>
    <t>P158</t>
  </si>
  <si>
    <t>9780203643563</t>
  </si>
  <si>
    <t>Generative Grammar - Theory and its History</t>
  </si>
  <si>
    <t>Freidin, Robert</t>
  </si>
  <si>
    <t>174.2/8</t>
  </si>
  <si>
    <t>W 20.5</t>
  </si>
  <si>
    <t>9780203799277</t>
  </si>
  <si>
    <t>Research Ethics</t>
  </si>
  <si>
    <t>Iltis, Ana Smith</t>
  </si>
  <si>
    <t>History of Art</t>
  </si>
  <si>
    <t>111/.85</t>
    <phoneticPr fontId="5" type="noConversion"/>
  </si>
  <si>
    <t>BH181</t>
    <phoneticPr fontId="5" type="noConversion"/>
  </si>
  <si>
    <t>9780203868690</t>
  </si>
  <si>
    <t>A Philosophical Enquiry Into the Sublime and Beautiful</t>
  </si>
  <si>
    <t>Edmund Burke</t>
  </si>
  <si>
    <t>Routledge Classics</t>
  </si>
  <si>
    <t>418/.0203</t>
    <phoneticPr fontId="5" type="noConversion"/>
  </si>
  <si>
    <t>P306</t>
    <phoneticPr fontId="5" type="noConversion"/>
  </si>
  <si>
    <t>9780203872062</t>
  </si>
  <si>
    <t>Routledge Encyclopedia of Translation Studies</t>
  </si>
  <si>
    <t>Baker, Mona</t>
  </si>
  <si>
    <t>808/.0420711</t>
    <phoneticPr fontId="5" type="noConversion"/>
  </si>
  <si>
    <t>PE1404</t>
    <phoneticPr fontId="5" type="noConversion"/>
  </si>
  <si>
    <t>9780203877166</t>
  </si>
  <si>
    <t>Writing Across Distances and Disciplines - Research and Pedagogy in Distributed Learning</t>
  </si>
  <si>
    <t>Magnotto Neff, Joyce</t>
  </si>
  <si>
    <t>Lawrence Erlbaum Associates</t>
  </si>
  <si>
    <t>792.02/8</t>
    <phoneticPr fontId="5" type="noConversion"/>
  </si>
  <si>
    <t>PN2061</t>
    <phoneticPr fontId="5" type="noConversion"/>
  </si>
  <si>
    <t>9780203882382</t>
  </si>
  <si>
    <t>Essential Acting</t>
  </si>
  <si>
    <t>Panet, Brigid</t>
  </si>
  <si>
    <t>International Finance</t>
  </si>
  <si>
    <t>330.9</t>
    <phoneticPr fontId="5" type="noConversion"/>
  </si>
  <si>
    <t>HB3808</t>
    <phoneticPr fontId="5" type="noConversion"/>
  </si>
  <si>
    <t>9780203882498</t>
  </si>
  <si>
    <t>Discipline in the Global Economy? - International Finance and the End of Liberalism</t>
  </si>
  <si>
    <t>Vestergaard, Jakob</t>
  </si>
  <si>
    <t>338.6/90951</t>
    <phoneticPr fontId="5" type="noConversion"/>
  </si>
  <si>
    <t>HD8736.5</t>
    <phoneticPr fontId="5" type="noConversion"/>
  </si>
  <si>
    <t>9780203883976</t>
  </si>
  <si>
    <t>Workers Democracy in China's Transition from State Socialism</t>
  </si>
  <si>
    <t>Philion, Stephen E.</t>
  </si>
  <si>
    <t>302.23</t>
    <phoneticPr fontId="5" type="noConversion"/>
  </si>
  <si>
    <t>P96.T42</t>
    <phoneticPr fontId="5" type="noConversion"/>
  </si>
  <si>
    <t>9780203884829</t>
  </si>
  <si>
    <t>New Media - A Critical Introduction</t>
  </si>
  <si>
    <t>Dovey, Jon Giddings, Seth Gran</t>
  </si>
  <si>
    <t>Issues</t>
  </si>
  <si>
    <t>CC135</t>
    <phoneticPr fontId="5" type="noConversion"/>
  </si>
  <si>
    <t>9780203885031</t>
  </si>
  <si>
    <t>Places of Pain and Shame - Dealing with 'Difficult Heritage'</t>
  </si>
  <si>
    <t>Logan, William Stewart</t>
  </si>
  <si>
    <t>Visual Arts</t>
  </si>
  <si>
    <t>706.8</t>
    <phoneticPr fontId="5" type="noConversion"/>
  </si>
  <si>
    <t>N8600</t>
    <phoneticPr fontId="5" type="noConversion"/>
  </si>
  <si>
    <t>9780203885611</t>
  </si>
  <si>
    <t>The Art Business</t>
  </si>
  <si>
    <t>Robertson, Iain</t>
  </si>
  <si>
    <t>Drugs and Performance Enhancement</t>
  </si>
  <si>
    <t>362.29</t>
  </si>
  <si>
    <t>RC1230</t>
  </si>
  <si>
    <t>9780203885987</t>
  </si>
  <si>
    <t>An Introduction to Drugs in Sport - Addicted to Winning?</t>
  </si>
  <si>
    <t>Smith, Andrew Waddington, Ivan</t>
  </si>
  <si>
    <t>363.6/9</t>
    <phoneticPr fontId="5" type="noConversion"/>
  </si>
  <si>
    <t>9780203886007</t>
  </si>
  <si>
    <t>Heritage and Identity - Engagement and Demission in the Contemporary World</t>
  </si>
  <si>
    <t>Anico, Marta</t>
  </si>
  <si>
    <t>Biomechanics &amp; Human Movement Science</t>
  </si>
  <si>
    <t>611.7</t>
  </si>
  <si>
    <t>QM100</t>
  </si>
  <si>
    <t>9780203886205</t>
  </si>
  <si>
    <t>Functional Anatomy for Sport and Exercise - Quick Reference</t>
  </si>
  <si>
    <t>Milner, Clare</t>
  </si>
  <si>
    <t>895.109005</t>
    <phoneticPr fontId="5" type="noConversion"/>
  </si>
  <si>
    <t>PL2303</t>
    <phoneticPr fontId="5" type="noConversion"/>
  </si>
  <si>
    <t>9780203886649</t>
  </si>
  <si>
    <t>Rethinking Chinese Popular Culture - Cannibalizations of the Canon</t>
  </si>
  <si>
    <t>Rojas, Carlos</t>
  </si>
  <si>
    <t>796.01</t>
    <phoneticPr fontId="5" type="noConversion"/>
  </si>
  <si>
    <t>GV706.4</t>
    <phoneticPr fontId="5" type="noConversion"/>
  </si>
  <si>
    <t>9780203887073</t>
  </si>
  <si>
    <t>Advances in Applied Sport Psychology - A Review</t>
  </si>
  <si>
    <t>Mellalieu, Stephen D.</t>
  </si>
  <si>
    <t>Journalism</t>
  </si>
  <si>
    <t>070.4/1</t>
  </si>
  <si>
    <t>PN4778</t>
  </si>
  <si>
    <t>9780203887219</t>
  </si>
  <si>
    <t>Editing for Today's Newsroom - A Guide for Success in a Changing Profession</t>
  </si>
  <si>
    <t>Stepp, Carl Sessions</t>
  </si>
  <si>
    <t>Bilingualism / ESL</t>
  </si>
  <si>
    <t>401.93</t>
    <phoneticPr fontId="5" type="noConversion"/>
  </si>
  <si>
    <t>P120.V37</t>
    <phoneticPr fontId="5" type="noConversion"/>
  </si>
  <si>
    <t>9780203887363</t>
  </si>
  <si>
    <t>Interlanguage Variation in Theoretical and Pedagogical Perspective</t>
  </si>
  <si>
    <t>Adamson, H.D.</t>
  </si>
  <si>
    <t>794.8</t>
    <phoneticPr fontId="5" type="noConversion"/>
  </si>
  <si>
    <t>GV1469.3</t>
    <phoneticPr fontId="5" type="noConversion"/>
  </si>
  <si>
    <t>9780203887660</t>
  </si>
  <si>
    <t>The Video Game Theory Reader 2</t>
  </si>
  <si>
    <t>Perron, Bernard</t>
  </si>
  <si>
    <t>Asian History</t>
  </si>
  <si>
    <t>951.24/90072</t>
    <phoneticPr fontId="5" type="noConversion"/>
  </si>
  <si>
    <t>DS799.4</t>
    <phoneticPr fontId="5" type="noConversion"/>
  </si>
  <si>
    <t>9780203888353</t>
  </si>
  <si>
    <t>Re-writing Culture in Taiwan</t>
  </si>
  <si>
    <t>Shih, Fang-Long</t>
  </si>
  <si>
    <t>302.2</t>
    <phoneticPr fontId="5" type="noConversion"/>
  </si>
  <si>
    <t>P90</t>
    <phoneticPr fontId="5" type="noConversion"/>
  </si>
  <si>
    <t>9780203888605</t>
  </si>
  <si>
    <t>Explorations in Communication and History</t>
  </si>
  <si>
    <t>Zelizer, Barbie</t>
  </si>
  <si>
    <t>Librarianship</t>
  </si>
  <si>
    <t>023/.8</t>
  </si>
  <si>
    <t>Z668.5</t>
  </si>
  <si>
    <t>9780203889398</t>
  </si>
  <si>
    <t>The Challenges to Library Learning - Solutions for Librarians</t>
  </si>
  <si>
    <t>Massis, Bruce E.</t>
  </si>
  <si>
    <t>Youth Sports Development</t>
  </si>
  <si>
    <t>796/.087</t>
    <phoneticPr fontId="5" type="noConversion"/>
  </si>
  <si>
    <t>GV709.3</t>
    <phoneticPr fontId="5" type="noConversion"/>
  </si>
  <si>
    <t>9780203889732</t>
  </si>
  <si>
    <t>Disability and Youth Sport</t>
  </si>
  <si>
    <t>Fitzgerald, Hayley</t>
  </si>
  <si>
    <t>Practitioners' Texts</t>
  </si>
  <si>
    <t>792.01</t>
    <phoneticPr fontId="5" type="noConversion"/>
  </si>
  <si>
    <t>PN2037</t>
    <phoneticPr fontId="5" type="noConversion"/>
  </si>
  <si>
    <t>9780203889749</t>
  </si>
  <si>
    <t>On the Art of the Theatre</t>
  </si>
  <si>
    <t>Craig, Edward Gordon</t>
  </si>
  <si>
    <t>Structuralism, Post-Structuralism, Postmodernism</t>
  </si>
  <si>
    <t>128/.4</t>
    <phoneticPr fontId="5" type="noConversion"/>
  </si>
  <si>
    <t>BV845</t>
    <phoneticPr fontId="5" type="noConversion"/>
  </si>
  <si>
    <t>9780203890561</t>
  </si>
  <si>
    <t xml:space="preserve">The Culture of Confession from Augustine to Foucault - A Genealogy of the 'Confessing Animal' </t>
  </si>
  <si>
    <t>Taylor, Chloe</t>
  </si>
  <si>
    <t>362.29</t>
    <phoneticPr fontId="5" type="noConversion"/>
  </si>
  <si>
    <t>RC1230</t>
    <phoneticPr fontId="5" type="noConversion"/>
  </si>
  <si>
    <t>9780203891049</t>
  </si>
  <si>
    <t>Pharmacology, Doping and Sports - A Scientific Guide for Athletes, Coaches, Physicians, Scientists and Administrators</t>
  </si>
  <si>
    <t>Fourcroy, Jean L.</t>
  </si>
  <si>
    <t>428.2/4</t>
    <phoneticPr fontId="5" type="noConversion"/>
  </si>
  <si>
    <t>PE1128.A2</t>
    <phoneticPr fontId="5" type="noConversion"/>
  </si>
  <si>
    <t>9780203891643</t>
  </si>
  <si>
    <t>Teaching ESL/EFL Reading and Writing</t>
  </si>
  <si>
    <t>Nation, I.S.P.</t>
  </si>
  <si>
    <t>428.007</t>
    <phoneticPr fontId="5" type="noConversion"/>
  </si>
  <si>
    <t>9780203891704</t>
  </si>
  <si>
    <t>Teaching ESL/EFL Listening and Speaking</t>
  </si>
  <si>
    <t>Nation, I.S.P. Newton, Jonatha</t>
  </si>
  <si>
    <t>338.4/7915</t>
    <phoneticPr fontId="5" type="noConversion"/>
  </si>
  <si>
    <t>G155.A74</t>
    <phoneticPr fontId="5" type="noConversion"/>
  </si>
  <si>
    <t>9780203891803</t>
  </si>
  <si>
    <t>Asia on Tour - Exploring the rise of Asian tourism</t>
  </si>
  <si>
    <t>Asian Politics</t>
  </si>
  <si>
    <t>327.51249051</t>
    <phoneticPr fontId="5" type="noConversion"/>
  </si>
  <si>
    <t>DS799.63.C6</t>
    <phoneticPr fontId="5" type="noConversion"/>
  </si>
  <si>
    <t>9780203891933</t>
  </si>
  <si>
    <t>Taiwan's Relations with Mainland China - A Tail Wagging Two Dogs</t>
  </si>
  <si>
    <t>Su, Chi</t>
  </si>
  <si>
    <t>Developmental Psychology</t>
  </si>
  <si>
    <t>155</t>
    <phoneticPr fontId="5" type="noConversion"/>
  </si>
  <si>
    <t>BF722</t>
    <phoneticPr fontId="5" type="noConversion"/>
  </si>
  <si>
    <t>9780203892244</t>
  </si>
  <si>
    <t>Childhood Re-imagined - Images and Narratives of Development in Analytical Psychology</t>
  </si>
  <si>
    <t>Main, Shiho</t>
  </si>
  <si>
    <t>Discourse Analysis</t>
  </si>
  <si>
    <t>401/.41</t>
  </si>
  <si>
    <t>P302</t>
  </si>
  <si>
    <t>9780203892299</t>
  </si>
  <si>
    <t>Advances in Discourse Studies</t>
  </si>
  <si>
    <t>Bhatia, V. K.</t>
  </si>
  <si>
    <t>9780203892619</t>
  </si>
  <si>
    <t>Playing with Videogames</t>
  </si>
  <si>
    <t>Newman, James</t>
  </si>
  <si>
    <t>Sports Marketing</t>
  </si>
  <si>
    <t>338.4</t>
    <phoneticPr fontId="5" type="noConversion"/>
  </si>
  <si>
    <t>GV716</t>
    <phoneticPr fontId="5" type="noConversion"/>
  </si>
  <si>
    <t>9780203893036</t>
  </si>
  <si>
    <t>Marketing the Sports Organisation - Building Networks and Relationships</t>
  </si>
  <si>
    <t>Ferrand, Alain McCarthy, Scott</t>
  </si>
  <si>
    <t>428.407</t>
    <phoneticPr fontId="5" type="noConversion"/>
  </si>
  <si>
    <t>9780203894217</t>
  </si>
  <si>
    <t>ESL (ELL) Literacy Instruction - A Guidebook to Theory and Practice</t>
  </si>
  <si>
    <t>Gunderson, Lee</t>
  </si>
  <si>
    <t>379.26</t>
  </si>
  <si>
    <t>LC225.33.G7</t>
  </si>
  <si>
    <t>9780203894927</t>
  </si>
  <si>
    <t>Education and the Family - Passing Success Across the Generations</t>
  </si>
  <si>
    <t>Feinstein, Leon Duckworth, Kat</t>
  </si>
  <si>
    <t>428.4071/1</t>
    <phoneticPr fontId="5" type="noConversion"/>
  </si>
  <si>
    <t>LB2395.3</t>
    <phoneticPr fontId="5" type="noConversion"/>
  </si>
  <si>
    <t>9780203894941</t>
  </si>
  <si>
    <t>Handbook of College Reading and Study Strategy Research</t>
  </si>
  <si>
    <t>Flippo, Rona F. ; Caverly, David C.</t>
  </si>
  <si>
    <t>9780203895344</t>
  </si>
  <si>
    <t>Media Today, 3rd Edition - An Introduction to Mass Communication</t>
  </si>
  <si>
    <t>Turow, Joseph</t>
  </si>
  <si>
    <t>Media Studies &amp; Communication</t>
  </si>
  <si>
    <t>025/.00285</t>
  </si>
  <si>
    <t>Z733.A33</t>
  </si>
  <si>
    <t>9780203913161</t>
  </si>
  <si>
    <t>Becoming a Digital Library</t>
  </si>
  <si>
    <t>Barnes, Susan J.</t>
  </si>
  <si>
    <t>Marcel Dekker</t>
  </si>
  <si>
    <t>Middle East Studies</t>
  </si>
  <si>
    <t>297.272</t>
    <phoneticPr fontId="5" type="noConversion"/>
  </si>
  <si>
    <t>BP173.44</t>
    <phoneticPr fontId="5" type="noConversion"/>
  </si>
  <si>
    <t>9780203926758</t>
  </si>
  <si>
    <t>Islam and Human Rights in Practice - Perspectives Across the Ummah</t>
  </si>
  <si>
    <t>Akbarzadeh, Shahram</t>
  </si>
  <si>
    <t>Drama</t>
  </si>
  <si>
    <t>792</t>
  </si>
  <si>
    <t>PN1655</t>
  </si>
  <si>
    <t>9780203926949</t>
  </si>
  <si>
    <t>Theatre Studies - The Basics</t>
  </si>
  <si>
    <t>Leach, Robert</t>
  </si>
  <si>
    <t>Higher Education</t>
  </si>
  <si>
    <t>808/.02</t>
  </si>
  <si>
    <t>PN146</t>
  </si>
  <si>
    <t>9780203927984</t>
  </si>
  <si>
    <t>Academic Writing and Publishing - A Practical Handbook</t>
  </si>
  <si>
    <t>Hartley, James</t>
  </si>
  <si>
    <t>624.068</t>
    <phoneticPr fontId="5" type="noConversion"/>
  </si>
  <si>
    <t>TH438</t>
    <phoneticPr fontId="5" type="noConversion"/>
  </si>
  <si>
    <t>9780203928028</t>
  </si>
  <si>
    <t>Business Organisation for Construction</t>
  </si>
  <si>
    <t>Spon Press</t>
  </si>
  <si>
    <t>Allied Health</t>
  </si>
  <si>
    <t>174.2</t>
  </si>
  <si>
    <t>WY 87</t>
  </si>
  <si>
    <t>9780203928271</t>
  </si>
  <si>
    <t>Researching Trust and Health</t>
  </si>
  <si>
    <t>Brownlie, Julie</t>
  </si>
  <si>
    <t>Literature &amp; Culture</t>
  </si>
  <si>
    <t>820.9/32</t>
  </si>
  <si>
    <t>PR888.T75</t>
  </si>
  <si>
    <t>9780203928561</t>
  </si>
  <si>
    <t>The Contemporary Anglophone Travel Novel - The Aesthetics of Self-Fashioning in the Era of Globalization</t>
  </si>
  <si>
    <t>Levin, Stephen</t>
  </si>
  <si>
    <t>820.9/355</t>
  </si>
  <si>
    <t>9780203928752</t>
  </si>
  <si>
    <t>The Family in English Children's Literature</t>
  </si>
  <si>
    <t>Alston, Ann</t>
  </si>
  <si>
    <t>P94.6</t>
    <phoneticPr fontId="5" type="noConversion"/>
  </si>
  <si>
    <t>9780203928912</t>
  </si>
  <si>
    <t>Communication as Culture, Revised Edition - Essays on Media and Society</t>
  </si>
  <si>
    <t>Rev.ed.</t>
  </si>
  <si>
    <t>Carey, James W. Adam, G. Stuar</t>
  </si>
  <si>
    <t>Epistemology</t>
  </si>
  <si>
    <t>B2798</t>
  </si>
  <si>
    <t>9780203929087</t>
  </si>
  <si>
    <t>Kant, Foucault, and Forms of Experience</t>
  </si>
  <si>
    <t>Djaballah, Marc</t>
  </si>
  <si>
    <t>327.5204709/04</t>
    <phoneticPr fontId="5" type="noConversion"/>
  </si>
  <si>
    <t>DK68.7.J3</t>
    <phoneticPr fontId="5" type="noConversion"/>
  </si>
  <si>
    <t>9780203929209</t>
  </si>
  <si>
    <t>Japanese-Russian Relations, 19072007</t>
  </si>
  <si>
    <t>Ferguson, Joseph</t>
  </si>
  <si>
    <t>810.9/92820971</t>
  </si>
  <si>
    <t>PR9193.9</t>
  </si>
  <si>
    <t>9780203929278</t>
  </si>
  <si>
    <t>From Nursery Rhymes to Nationhood - Children's Literature and the Construction of Canadian Identity</t>
  </si>
  <si>
    <t>Galway, Elizabeth</t>
  </si>
  <si>
    <t>Art &amp; Visual Culture</t>
  </si>
  <si>
    <t>704.9/436</t>
    <phoneticPr fontId="5" type="noConversion"/>
  </si>
  <si>
    <t>NX650.L34</t>
    <phoneticPr fontId="5" type="noConversion"/>
  </si>
  <si>
    <t>9780203929834</t>
  </si>
  <si>
    <t>Landscape Theory</t>
  </si>
  <si>
    <t>DeLue, Rachael Ziady</t>
  </si>
  <si>
    <t>155.4/13</t>
    <phoneticPr fontId="5" type="noConversion"/>
  </si>
  <si>
    <t>BF723.P48</t>
    <phoneticPr fontId="5" type="noConversion"/>
  </si>
  <si>
    <t>9780203929902</t>
  </si>
  <si>
    <t>Theory of Mind - How Children Understand Others' Thoughts and Feelings</t>
  </si>
  <si>
    <t>Martin J. Doherty</t>
  </si>
  <si>
    <t>Philosophy of Language</t>
  </si>
  <si>
    <t>401</t>
  </si>
  <si>
    <t>P106</t>
  </si>
  <si>
    <t>9780203930007</t>
  </si>
  <si>
    <t>Philosophy of Language - A Contemporary Introduction</t>
  </si>
  <si>
    <t>Lycan, William</t>
  </si>
  <si>
    <t xml:space="preserve">Asian Literature </t>
  </si>
  <si>
    <t>820.9</t>
  </si>
  <si>
    <t>PR149.I6</t>
  </si>
  <si>
    <t>9780203931004</t>
  </si>
  <si>
    <t>English Writing and India, 1600–1920 - Colonizing Aesthetics</t>
  </si>
  <si>
    <t>Nayar, Pramod</t>
  </si>
  <si>
    <t>International Business</t>
  </si>
  <si>
    <t>382</t>
  </si>
  <si>
    <t>9780203931035</t>
  </si>
  <si>
    <t>International Business and Tourism - Global Issues, Contemporary Interactions</t>
  </si>
  <si>
    <t>Coles, Tim Hall, Michael C.</t>
  </si>
  <si>
    <t>Cultural Geography</t>
  </si>
  <si>
    <t>304.2</t>
  </si>
  <si>
    <t>GF41</t>
  </si>
  <si>
    <t>9780203931950</t>
  </si>
  <si>
    <t>The Cultural Geography Reader</t>
  </si>
  <si>
    <t>Oakes, Tim</t>
  </si>
  <si>
    <t>Anxiety in Children &amp; Adolescents</t>
  </si>
  <si>
    <t>618.92/8522</t>
    <phoneticPr fontId="5" type="noConversion"/>
  </si>
  <si>
    <t>RJ506.A58</t>
    <phoneticPr fontId="5" type="noConversion"/>
  </si>
  <si>
    <t>9780203932063</t>
  </si>
  <si>
    <t>Children's Anxiety - A Contextual Approach</t>
  </si>
  <si>
    <t xml:space="preserve">Appleton, Peter </t>
  </si>
  <si>
    <t>Roman History &amp; Culture</t>
  </si>
  <si>
    <t>292.2/13</t>
  </si>
  <si>
    <t>BL820.P5</t>
  </si>
  <si>
    <t>9780203932131</t>
  </si>
  <si>
    <t>Perseus</t>
  </si>
  <si>
    <t>Ogden, Daniel</t>
  </si>
  <si>
    <t>150.195</t>
  </si>
  <si>
    <t>RC504</t>
  </si>
  <si>
    <t>9780203932551</t>
  </si>
  <si>
    <t>Psychoanalysis Comparable and Incomparable - The Evolution of a Method to Describe and Compare Psychoanalytic Approaches</t>
  </si>
  <si>
    <t>Tuckett, David</t>
  </si>
  <si>
    <t>428.0076</t>
  </si>
  <si>
    <t>9780203932834</t>
  </si>
  <si>
    <t>Improving Testing For English Language Learners</t>
  </si>
  <si>
    <t>Kopriva, Rebecca J.</t>
  </si>
  <si>
    <t>Human Geography</t>
  </si>
  <si>
    <t>9780203933695</t>
  </si>
  <si>
    <t>Tourism, Creativity and Development</t>
  </si>
  <si>
    <t>Richards, Greg</t>
  </si>
  <si>
    <t>Tourism &amp; the Developing World</t>
  </si>
  <si>
    <t>338.47918</t>
  </si>
  <si>
    <t>G155.L3</t>
  </si>
  <si>
    <t>9780203934401</t>
  </si>
  <si>
    <t>Tourism and Responsibility - Perspectives from Latin America and the Caribbean</t>
  </si>
  <si>
    <t>Mowforth, Martin Charlton, Cli</t>
  </si>
  <si>
    <t>Cognition &amp; Emotion</t>
  </si>
  <si>
    <t>152.4</t>
  </si>
  <si>
    <t>9780203934487</t>
  </si>
  <si>
    <t>Cognition and Emotion - From Order to Disorder</t>
  </si>
  <si>
    <t>Power, Mick Dalgleish, Tim</t>
  </si>
  <si>
    <t>Memory</t>
  </si>
  <si>
    <t>155.4/1312</t>
    <phoneticPr fontId="5" type="noConversion"/>
  </si>
  <si>
    <t>BF723.M4</t>
    <phoneticPr fontId="5" type="noConversion"/>
  </si>
  <si>
    <t>9780203934654</t>
  </si>
  <si>
    <t>The Development of Memory in Infancy and Childhood</t>
  </si>
  <si>
    <t>Courage, Mary</t>
  </si>
  <si>
    <t>9780203936153</t>
  </si>
  <si>
    <t>An Actor's Work - A Student's Diary</t>
  </si>
  <si>
    <t>Stanislavski, Konstantin</t>
  </si>
  <si>
    <t>Interpersonal Processes &amp; Communication</t>
  </si>
  <si>
    <t>BF323.S63</t>
    <phoneticPr fontId="5" type="noConversion"/>
  </si>
  <si>
    <t>9780203936313</t>
  </si>
  <si>
    <t>Communication and Social Cognition - Theories and Methods</t>
  </si>
  <si>
    <t>Roskos-Ewoldsen, David R.</t>
  </si>
  <si>
    <t>069/.15</t>
  </si>
  <si>
    <t>9780203937525</t>
  </si>
  <si>
    <t>Museums and Education - Purpose, Pedagogy, Performance</t>
  </si>
  <si>
    <t>Greenhill, Eilean Hooper</t>
  </si>
  <si>
    <t>Television</t>
  </si>
  <si>
    <t>9780203937846</t>
  </si>
  <si>
    <t>American Icons - The Genesis of a National Visual Language</t>
  </si>
  <si>
    <t>Feldges, Benedikt</t>
  </si>
  <si>
    <t>9780203937983</t>
  </si>
  <si>
    <t>Group Dynamics in Exercise and Sport Psychology - Contemporary Themes</t>
  </si>
  <si>
    <t>Beauchamp, Mark R.</t>
  </si>
  <si>
    <t>9780203938027</t>
  </si>
  <si>
    <t>Tourism at the Grassroots - Villagers and Visitors in the Asia-Pacific</t>
  </si>
  <si>
    <t>Connell, John</t>
  </si>
  <si>
    <t>359.5/5094109033</t>
  </si>
  <si>
    <t>V511</t>
  </si>
  <si>
    <t>9780203938256</t>
  </si>
  <si>
    <t>Educating the Royal Navy - 18th and 19th Century Education for Officers</t>
  </si>
  <si>
    <t>Dickinson, Harry</t>
  </si>
  <si>
    <t>9780203938430</t>
  </si>
  <si>
    <t>Tourism and Innovation</t>
  </si>
  <si>
    <t>Hall, Colin MichaelWilliams, Allan M.</t>
  </si>
  <si>
    <t>410</t>
  </si>
  <si>
    <t>P165</t>
  </si>
  <si>
    <t>9780203938560</t>
  </si>
  <si>
    <t>Handbook of Cognitive Linguistics and Second Language Acquisition</t>
  </si>
  <si>
    <t>Peter Robinson, Nick C. Ellis</t>
  </si>
  <si>
    <t>Fine Art</t>
  </si>
  <si>
    <t>111.85</t>
  </si>
  <si>
    <t xml:space="preserve">BH301.E8 </t>
  </si>
  <si>
    <t>9780203939109</t>
  </si>
  <si>
    <t>Aesthetic Experience</t>
  </si>
  <si>
    <t>Shusterman, Richard</t>
  </si>
  <si>
    <t>Environmental Studies</t>
  </si>
  <si>
    <t>338.4/791</t>
  </si>
  <si>
    <t>9780203939581</t>
  </si>
  <si>
    <t>Ecotourism</t>
  </si>
  <si>
    <t>Fennell, David A.</t>
  </si>
  <si>
    <t>Architectural Design &amp; Structure</t>
  </si>
  <si>
    <t>9780203940174</t>
  </si>
  <si>
    <t>Materials, Specification and Detailing - Foundations of Building Design</t>
  </si>
  <si>
    <t>Wienand, Norman</t>
  </si>
  <si>
    <t>Race &amp; Ethnicity</t>
  </si>
  <si>
    <t>302.23089/97458</t>
  </si>
  <si>
    <t>E99.H7</t>
  </si>
  <si>
    <t>9780203941492</t>
  </si>
  <si>
    <t>Media and Ethnic Identity - Hopi Views on Media, Identity, and Communication</t>
  </si>
  <si>
    <t>Levo-Henriksson, Ritva</t>
  </si>
  <si>
    <t>Theory of Architecture</t>
  </si>
  <si>
    <t>720.1</t>
  </si>
  <si>
    <t>NA2599.5</t>
  </si>
  <si>
    <t>9780203945667</t>
  </si>
  <si>
    <t>Critical Architecture</t>
  </si>
  <si>
    <t>Rendell, Jane</t>
  </si>
  <si>
    <t>891/.55099581</t>
  </si>
  <si>
    <t>PK6427.6.A3</t>
  </si>
  <si>
    <t>9780203946022</t>
  </si>
  <si>
    <t>Modern Persian Literature in Afghanistan - Anomalous Visions of History and Form</t>
  </si>
  <si>
    <t>Ahmadi, Walid</t>
  </si>
  <si>
    <t>Medieval History 400-1500</t>
  </si>
  <si>
    <t>892.4/0938297</t>
  </si>
  <si>
    <t>PJ5016</t>
  </si>
  <si>
    <t>9780203946213</t>
  </si>
  <si>
    <t>Islamic Culture Through Jewish Eyes - Al-Andalus from the tenth to twelfth century</t>
  </si>
  <si>
    <t>Alfonso, Esperanza</t>
  </si>
  <si>
    <t>Regional Development</t>
  </si>
  <si>
    <t>HC460.5</t>
  </si>
  <si>
    <t>9780203946428</t>
  </si>
  <si>
    <t>East Asian Regionalism</t>
  </si>
  <si>
    <t>Dent, Christopher M.</t>
  </si>
  <si>
    <t>Buddhism</t>
  </si>
  <si>
    <t>294.3/3720959</t>
  </si>
  <si>
    <t>BQ7190</t>
  </si>
  <si>
    <t>9780203947494</t>
  </si>
  <si>
    <t>Buddhism, Power and Political Order</t>
  </si>
  <si>
    <t>Harris, Ian Charles</t>
  </si>
  <si>
    <t>Practice of Buddhism</t>
  </si>
  <si>
    <t>294.3/4388095493</t>
  </si>
  <si>
    <t>BQ4990.S74</t>
  </si>
  <si>
    <t>9780203960738</t>
  </si>
  <si>
    <t>Buddhist Rituals of Death and Rebirth - Contemporary Sri Lankan Practice and Its Origins</t>
  </si>
  <si>
    <t>Langer, Rita</t>
  </si>
  <si>
    <t>Language Reference</t>
  </si>
  <si>
    <t>492.7321</t>
  </si>
  <si>
    <t>PJ6640</t>
  </si>
  <si>
    <t>9780203960875</t>
  </si>
  <si>
    <t>The Arabic/English Thematic Lexicon</t>
  </si>
  <si>
    <t>Newman, Daniel</t>
  </si>
  <si>
    <t>Open &amp; Distance Education and eLearning</t>
  </si>
  <si>
    <t>610.285</t>
  </si>
  <si>
    <t>R837.C6</t>
    <phoneticPr fontId="5" type="noConversion"/>
  </si>
  <si>
    <t>9780203961759</t>
  </si>
  <si>
    <t>Being an E-learner in Health and Social Care - A Student's Guide</t>
  </si>
  <si>
    <t>Santy, Julie Smith, Liz</t>
  </si>
  <si>
    <t>Agriculture &amp; Environmental Sciences</t>
  </si>
  <si>
    <t>526</t>
    <phoneticPr fontId="5" type="noConversion"/>
  </si>
  <si>
    <t>GA139</t>
    <phoneticPr fontId="5" type="noConversion"/>
  </si>
  <si>
    <t>9780203961872</t>
  </si>
  <si>
    <t>Advances in Mobile Mapping Technology</t>
  </si>
  <si>
    <t>Tao, C. Vincent</t>
  </si>
  <si>
    <t>305.6/97095145</t>
  </si>
  <si>
    <t>DS797.28.L369</t>
  </si>
  <si>
    <t>9780203964385</t>
  </si>
  <si>
    <t>Ethnicity and Urban Life in China - A Comparative Study of Hui Muslims and Han Chinese</t>
  </si>
  <si>
    <t>Zang, Xiaowei</t>
  </si>
  <si>
    <t>Introductory Psychology - undergraduate</t>
  </si>
  <si>
    <t>174/.915</t>
  </si>
  <si>
    <t>BF76.4</t>
  </si>
  <si>
    <t>9780203970836</t>
  </si>
  <si>
    <t>Ethical Issues and Guidelines in Psychology</t>
  </si>
  <si>
    <t>Banyard, Philip Flanagan, Cara</t>
  </si>
  <si>
    <t>Introductory Linguistics</t>
  </si>
  <si>
    <t>PE31</t>
    <phoneticPr fontId="5" type="noConversion"/>
  </si>
  <si>
    <t>9780203994016</t>
  </si>
  <si>
    <t>The English Studies Book</t>
  </si>
  <si>
    <t>Pope, Rob</t>
  </si>
  <si>
    <t>720/.68/1</t>
  </si>
  <si>
    <t>NA1996</t>
  </si>
  <si>
    <t>9780203994979</t>
  </si>
  <si>
    <t>Architects' Guide to Fee Bidding</t>
  </si>
  <si>
    <t>Nicholoson, M. Paul</t>
  </si>
  <si>
    <t>Combinatorics</t>
  </si>
  <si>
    <t>003/.54</t>
  </si>
  <si>
    <t>Q360</t>
  </si>
  <si>
    <t>9780203998106</t>
  </si>
  <si>
    <t>Fundamentals of Information Theory and Coding Design</t>
  </si>
  <si>
    <t>Togneri, Roberto DeSilva, Chri</t>
  </si>
  <si>
    <t>Chapman &amp; Hall/CRC</t>
  </si>
  <si>
    <t>Technology</t>
  </si>
  <si>
    <t>Nanoscience &amp; Nanotechnology</t>
  </si>
  <si>
    <t>620.5</t>
    <phoneticPr fontId="5" type="noConversion"/>
  </si>
  <si>
    <t>T174.7</t>
    <phoneticPr fontId="5" type="noConversion"/>
  </si>
  <si>
    <t>9780203881071</t>
  </si>
  <si>
    <t>Nanotechnology and the Environment</t>
  </si>
  <si>
    <t>Kathleen Sellers, Christopher</t>
  </si>
  <si>
    <t>Circuits &amp; Devices</t>
  </si>
  <si>
    <t>629.8/315</t>
  </si>
  <si>
    <t>TJ213</t>
  </si>
  <si>
    <t>9780203910818</t>
  </si>
  <si>
    <t>Actuator Saturation Control</t>
  </si>
  <si>
    <t>Vikram Kapila</t>
  </si>
  <si>
    <t>621.3815</t>
  </si>
  <si>
    <t>TK7870</t>
  </si>
  <si>
    <t>9780203008812</t>
  </si>
  <si>
    <t>Analog Circuits and Devices</t>
  </si>
  <si>
    <t>Chen, Wai-Kai</t>
  </si>
  <si>
    <t>TK7874.65</t>
  </si>
  <si>
    <t>9780203486900</t>
  </si>
  <si>
    <t>Digital Integrated Circuits - Analysis and Design</t>
  </si>
  <si>
    <t>Ayers, John E.</t>
  </si>
  <si>
    <t>Digital &amp; Wireless Communication</t>
  </si>
  <si>
    <t>004.6/8</t>
  </si>
  <si>
    <t>TK7872.D48</t>
  </si>
  <si>
    <t>9780203489635</t>
  </si>
  <si>
    <t>Handbook of Sensor Networks - Compact Wireless and Wired Sensing Systems</t>
  </si>
  <si>
    <t>Ilyas, Mohammad</t>
  </si>
  <si>
    <t>Biomedical Engineering</t>
  </si>
  <si>
    <t>610/.28</t>
  </si>
  <si>
    <t>TK7867</t>
  </si>
  <si>
    <t>9780203492734</t>
  </si>
  <si>
    <t>Analysis and Application of Analog Electronic Circuits to Biomedical Instrumentation</t>
  </si>
  <si>
    <t>Northrop, Robert, B</t>
  </si>
  <si>
    <t>9780203500705</t>
  </si>
  <si>
    <t>Wireless Sensor Networks - Architectures and Protocols</t>
  </si>
  <si>
    <t>Callaway, Edgar H. Jr.</t>
  </si>
  <si>
    <t>Auerbach Publications</t>
  </si>
  <si>
    <t>Physical Chemistry</t>
  </si>
  <si>
    <t>668/.1</t>
  </si>
  <si>
    <t>TP994</t>
  </si>
  <si>
    <t>9780203911730</t>
  </si>
  <si>
    <t>Novel Surfactants - Preparation Applications And Biodegradability, Second Edition, Revised And Expanded</t>
  </si>
  <si>
    <t>Holmberg, Krister</t>
  </si>
  <si>
    <t>Social Science</t>
  </si>
  <si>
    <t>Cognitive Science</t>
  </si>
  <si>
    <t>658.8/342</t>
  </si>
  <si>
    <t>9781410613271</t>
  </si>
  <si>
    <t>Applying Social Cognition to Consumer-Focused Strategy</t>
  </si>
  <si>
    <t>Kardes, Frank R</t>
  </si>
  <si>
    <t>371.102/4</t>
  </si>
  <si>
    <t>9781410617163</t>
  </si>
  <si>
    <t>Classroom Authority - Theory, Research, and Practice</t>
  </si>
  <si>
    <t>Pace, Judith L.</t>
  </si>
  <si>
    <t>9781410617347</t>
  </si>
  <si>
    <t>Preparing Quality Educators for English Language Learners - Research, Policy, and Practice</t>
  </si>
  <si>
    <t xml:space="preserve">Téllez, Kip. </t>
  </si>
  <si>
    <t>Multicultural Education</t>
  </si>
  <si>
    <t>370.11/5</t>
    <phoneticPr fontId="5" type="noConversion"/>
  </si>
  <si>
    <t>LC213.2</t>
    <phoneticPr fontId="5" type="noConversion"/>
  </si>
  <si>
    <t>9780203870068</t>
  </si>
  <si>
    <t>Against Common Sense - Teaching and Learning Toward Social Justice</t>
  </si>
  <si>
    <t>Rev. ed.</t>
  </si>
  <si>
    <t>Kumashiro, Kevin</t>
  </si>
  <si>
    <t xml:space="preserve">Education </t>
  </si>
  <si>
    <t>378.1/01</t>
  </si>
  <si>
    <t>LB2331.65.G7</t>
  </si>
  <si>
    <t>9780203416761</t>
  </si>
  <si>
    <t>The Academic Quality Handbook</t>
  </si>
  <si>
    <t>McGhee, Patrick</t>
  </si>
  <si>
    <t>Kogan Page</t>
  </si>
  <si>
    <t>371.33/5</t>
  </si>
  <si>
    <t>9780203005156</t>
  </si>
  <si>
    <t>Children Reading Pictures - Interpreting Visual Texts</t>
  </si>
  <si>
    <t>Arizpe, Evelyn</t>
  </si>
  <si>
    <t>RoutledgeFalmer</t>
  </si>
  <si>
    <t>Education Studies</t>
  </si>
  <si>
    <t>LC191.F525</t>
  </si>
  <si>
    <t>9780203087619</t>
  </si>
  <si>
    <t>Education in Popular Culture - Telling Tales on Teachers and Learners</t>
  </si>
  <si>
    <t>Fischer, Roy Harris, Ann Jarvis, Christine</t>
  </si>
  <si>
    <t>338.4/737</t>
  </si>
  <si>
    <t>9780203164853</t>
  </si>
  <si>
    <t>Markets for Schooling - An Economic Analysis</t>
  </si>
  <si>
    <t>Adnett, Nick Davies, Peter</t>
  </si>
  <si>
    <t>LB1028.3</t>
  </si>
  <si>
    <t>9780203357217</t>
  </si>
  <si>
    <t>Educating Learning Technology Designers - Guiding and Inspiring Creators of Innovative Educational Tools</t>
  </si>
  <si>
    <t>DiGiano, Chris</t>
  </si>
  <si>
    <t>9780203380369</t>
  </si>
  <si>
    <t>Social and Cognitive Development in the Context of Individual, Social, and Cultural Processes</t>
  </si>
  <si>
    <t>Raeff, Catherine</t>
  </si>
  <si>
    <t>Childhood</t>
  </si>
  <si>
    <t>305.23/09172/4</t>
  </si>
  <si>
    <t>WA 320</t>
  </si>
  <si>
    <t>9780203465349</t>
  </si>
  <si>
    <t>Unequal Childhoods - Young Children's Lives in Poor Countries</t>
  </si>
  <si>
    <t>Helen Penn</t>
  </si>
  <si>
    <t>305.26</t>
  </si>
  <si>
    <t>HQ1061</t>
  </si>
  <si>
    <t>9780203694510</t>
  </si>
  <si>
    <t>Ageing and Place</t>
  </si>
  <si>
    <t>Andrews, Gavin J</t>
  </si>
  <si>
    <t>428.0071/2</t>
  </si>
  <si>
    <t>LC201.5</t>
  </si>
  <si>
    <t>9780203866986</t>
  </si>
  <si>
    <t>Affirming Students' Right to Their Own Language - Bridging Language Policies and Pedagogical Practices</t>
  </si>
  <si>
    <t>Scott, Jerrie Cobb</t>
  </si>
  <si>
    <t>Chinese &amp; Japanese Religions</t>
  </si>
  <si>
    <t>340.10951</t>
    <phoneticPr fontId="5" type="noConversion"/>
  </si>
  <si>
    <t>KNN469</t>
    <phoneticPr fontId="5" type="noConversion"/>
  </si>
  <si>
    <t>9780203883686</t>
  </si>
  <si>
    <t>Divine Justice - Religion And The Development Of Chinese Legal Culture</t>
  </si>
  <si>
    <t>Katz, Paul R.</t>
  </si>
  <si>
    <t>Legal, Ethical &amp; Social Aspects of IT</t>
  </si>
  <si>
    <t>352.3</t>
    <phoneticPr fontId="5" type="noConversion"/>
  </si>
  <si>
    <t>JF1525.A8</t>
    <phoneticPr fontId="5" type="noConversion"/>
  </si>
  <si>
    <t>9780203883884</t>
  </si>
  <si>
    <t>e-Governance - Managing or Governing?</t>
  </si>
  <si>
    <t>Budd, Leslie</t>
  </si>
  <si>
    <t>International Marketing</t>
  </si>
  <si>
    <t>658.8009669</t>
    <phoneticPr fontId="5" type="noConversion"/>
  </si>
  <si>
    <t>HF5813.N55</t>
    <phoneticPr fontId="5" type="noConversion"/>
  </si>
  <si>
    <t>9780203884690</t>
  </si>
  <si>
    <t>Marketing in Developing Countries - Nigerian Advertising in a Global and Technological Economy</t>
  </si>
  <si>
    <t>Alozie, Emmanuel C.</t>
  </si>
  <si>
    <t>Economics and  Development</t>
  </si>
  <si>
    <t>330.951</t>
    <phoneticPr fontId="5" type="noConversion"/>
  </si>
  <si>
    <t>HG187.C6</t>
    <phoneticPr fontId="5" type="noConversion"/>
  </si>
  <si>
    <t>9780203885321</t>
  </si>
  <si>
    <t>China in the Wake of Asia's Financial Crisis</t>
  </si>
  <si>
    <t>Mengkui, Wang</t>
  </si>
  <si>
    <t>370.15/23</t>
    <phoneticPr fontId="5" type="noConversion"/>
  </si>
  <si>
    <t>LB1060</t>
    <phoneticPr fontId="5" type="noConversion"/>
  </si>
  <si>
    <t>9780203887332</t>
  </si>
  <si>
    <t>Visible Learning - A synthesis of over 800 meta-analyses relating to achievement</t>
  </si>
  <si>
    <t>Hattie, John</t>
  </si>
  <si>
    <t>331.5/440951</t>
    <phoneticPr fontId="5" type="noConversion"/>
  </si>
  <si>
    <t>HD5856.C5</t>
    <phoneticPr fontId="5" type="noConversion"/>
  </si>
  <si>
    <t>9780203890592</t>
  </si>
  <si>
    <t>Labour Migration and Social Development in Contemporary China</t>
  </si>
  <si>
    <t>Murphy, Rachel</t>
  </si>
  <si>
    <t>Business Ethics</t>
  </si>
  <si>
    <t>174/.4</t>
    <phoneticPr fontId="5" type="noConversion"/>
  </si>
  <si>
    <t>HF5387</t>
    <phoneticPr fontId="5" type="noConversion"/>
  </si>
  <si>
    <t>9780203891568</t>
  </si>
  <si>
    <t>Ethical Dilemmas in Management</t>
  </si>
  <si>
    <t>Garsten, Christina Hernes, Tor</t>
  </si>
  <si>
    <t>Research Methods in Education</t>
  </si>
  <si>
    <t>001.42</t>
    <phoneticPr fontId="5" type="noConversion"/>
  </si>
  <si>
    <t>H62</t>
    <phoneticPr fontId="5" type="noConversion"/>
  </si>
  <si>
    <t>9780203891889</t>
  </si>
  <si>
    <t>Voice in Qualitative Inquiry - Challenging conventional, interpretive, and critical conceptions in qualitative research</t>
  </si>
  <si>
    <t>Jackson, Alecia Youngblood</t>
  </si>
  <si>
    <t>378.1758</t>
    <phoneticPr fontId="5" type="noConversion"/>
  </si>
  <si>
    <t>LC5803.C65</t>
    <phoneticPr fontId="5" type="noConversion"/>
  </si>
  <si>
    <t>9780203892985</t>
  </si>
  <si>
    <t>Economics of Distance and Online Learning - Theory, Practice and Research</t>
  </si>
  <si>
    <t>Bramble, William Panda, Santos</t>
  </si>
  <si>
    <t>Development Studies</t>
  </si>
  <si>
    <t>362.709172/4</t>
  </si>
  <si>
    <t>HV713</t>
  </si>
  <si>
    <t>9780203895269</t>
  </si>
  <si>
    <t>Children, Structure and Agency - Realities Across the Developing World</t>
  </si>
  <si>
    <t>Lieten, G.K.</t>
  </si>
  <si>
    <t>Political Philosophy</t>
  </si>
  <si>
    <t>327.101</t>
  </si>
  <si>
    <t>JZ1312</t>
  </si>
  <si>
    <t>9780203927182</t>
  </si>
  <si>
    <t>Hegemony - Studies in Consensus and Coercion</t>
  </si>
  <si>
    <t>Howson, Richard</t>
  </si>
  <si>
    <t>371.33/44678</t>
    <phoneticPr fontId="5" type="noConversion"/>
  </si>
  <si>
    <t>LB1044.87</t>
    <phoneticPr fontId="5" type="noConversion"/>
  </si>
  <si>
    <t>9780203927762</t>
  </si>
  <si>
    <t>e-Learning and Social Networking Handbook - Resources for Higher Education</t>
  </si>
  <si>
    <t>Mason, Robin Rennie, Frank</t>
  </si>
  <si>
    <t>Asian Studies (General)</t>
  </si>
  <si>
    <t>327.17095</t>
    <phoneticPr fontId="5" type="noConversion"/>
  </si>
  <si>
    <t>JZ6045</t>
    <phoneticPr fontId="5" type="noConversion"/>
  </si>
  <si>
    <t>9780203928288</t>
  </si>
  <si>
    <t>Conflict Management, Security and Intervention in East Asia - Third-party Mediation in Regional Conflict</t>
  </si>
  <si>
    <t>Bercovitch, Jacob</t>
  </si>
  <si>
    <t>Psychological Methods &amp; Statistics</t>
  </si>
  <si>
    <t>519.5</t>
    <phoneticPr fontId="5" type="noConversion"/>
  </si>
  <si>
    <t>HA29</t>
    <phoneticPr fontId="5" type="noConversion"/>
  </si>
  <si>
    <t>9780203929483</t>
  </si>
  <si>
    <t>Statistical Modelling for Social Researchers - Principles and Practice</t>
  </si>
  <si>
    <t>Tarling, Roger</t>
  </si>
  <si>
    <t>338.0641</t>
  </si>
  <si>
    <t>9780203930533</t>
  </si>
  <si>
    <t>Industrial Innovation in Japan</t>
  </si>
  <si>
    <t>Hara, Takuji</t>
  </si>
  <si>
    <t>338.6</t>
  </si>
  <si>
    <t>9780203930670</t>
  </si>
  <si>
    <t>Corporate Governance Around the World</t>
  </si>
  <si>
    <t>Naciri, A.</t>
  </si>
  <si>
    <t>Organizational Theory &amp; Behaviour</t>
  </si>
  <si>
    <t>9780203935965</t>
  </si>
  <si>
    <t>Changing Organizational Culture - Cultural Change Work in Progress</t>
  </si>
  <si>
    <t>Alvesson, Mats Sveningsson, Stefan</t>
  </si>
  <si>
    <t>Criminology &amp; Delinquency</t>
  </si>
  <si>
    <t>303.48/33</t>
    <phoneticPr fontId="5" type="noConversion"/>
  </si>
  <si>
    <t>HM1017</t>
    <phoneticPr fontId="5" type="noConversion"/>
  </si>
  <si>
    <t>9780203938942</t>
  </si>
  <si>
    <t>Truth, Lies and Trust on the Internet</t>
  </si>
  <si>
    <t>Whitty, Monica</t>
  </si>
  <si>
    <t>Philosophy of Art &amp; Aesthetics</t>
  </si>
  <si>
    <t>370.15/5</t>
    <phoneticPr fontId="5" type="noConversion"/>
  </si>
  <si>
    <t>LB1068</t>
    <phoneticPr fontId="5" type="noConversion"/>
  </si>
  <si>
    <t>9780203939574</t>
  </si>
  <si>
    <t>Visual Literacy</t>
  </si>
  <si>
    <t>JAMES ELKINS</t>
  </si>
  <si>
    <t>305.2307</t>
  </si>
  <si>
    <t>HQ767.85</t>
  </si>
  <si>
    <t>9780203964576</t>
  </si>
  <si>
    <t>Research With Children - Perspectives and Practices</t>
  </si>
  <si>
    <t>Christensen, Pia Monrad</t>
  </si>
  <si>
    <t>Optics &amp; optoelectronics</t>
  </si>
  <si>
    <t>621.36/6</t>
  </si>
  <si>
    <t>TA1700</t>
  </si>
  <si>
    <t>9780203020470</t>
  </si>
  <si>
    <t>Semiconductor Laser Fundamentals</t>
  </si>
  <si>
    <t>Toshiaki Suhara</t>
  </si>
  <si>
    <t>Telecommunications</t>
  </si>
  <si>
    <t>9780203025314</t>
  </si>
  <si>
    <t>Chaos Applications in Telecommunications</t>
  </si>
  <si>
    <t>Stavroulakis, Peter</t>
  </si>
  <si>
    <t>Environmental &amp; Ecological Toxicology</t>
  </si>
  <si>
    <t>628.5</t>
  </si>
  <si>
    <t>TD193</t>
  </si>
  <si>
    <t>9780203025383</t>
  </si>
  <si>
    <t>Basic Concepts of Environmental Chemistry</t>
  </si>
  <si>
    <t>Connell, Des W.</t>
  </si>
  <si>
    <t>Systems &amp; Controls</t>
  </si>
  <si>
    <t>629.83</t>
  </si>
  <si>
    <t>TJ216</t>
  </si>
  <si>
    <t>9780203027066</t>
  </si>
  <si>
    <t>Robust Control System Design: Advanced State SPate Techniques</t>
  </si>
  <si>
    <t>Chia-Chi Tsui</t>
  </si>
  <si>
    <t>Computer Engineering</t>
  </si>
  <si>
    <t>004.2/2</t>
  </si>
  <si>
    <t>TK7868.D5</t>
  </si>
  <si>
    <t>9780203486696</t>
  </si>
  <si>
    <t>Digital Design and Computer Organization</t>
  </si>
  <si>
    <t>Farhat, Hassan A.</t>
  </si>
  <si>
    <t>Computational Numerical Analysis</t>
  </si>
  <si>
    <t>620/.001/51535</t>
  </si>
  <si>
    <t>TA347.F5</t>
  </si>
  <si>
    <t>9780203488041</t>
  </si>
  <si>
    <t>Higher-Order Finite Element Methods</t>
  </si>
  <si>
    <t>Solin, Pavel Segeth, Karel Dol</t>
  </si>
  <si>
    <t>Environmental Engineering</t>
  </si>
  <si>
    <t>629.8/95</t>
  </si>
  <si>
    <t>TD145</t>
  </si>
  <si>
    <t>9780203492109</t>
  </si>
  <si>
    <t>Environmental Engineer's Mathematics Handbook</t>
  </si>
  <si>
    <t>Spellman, Frank R. Whiting, Na</t>
  </si>
  <si>
    <t>Civil Engineering</t>
  </si>
  <si>
    <t>9780203492994</t>
  </si>
  <si>
    <t>Acoustic Absorbers and Diffusers - Theory, Design and Application</t>
  </si>
  <si>
    <t>D'Antonio, Peter Cox, Trevor</t>
  </si>
  <si>
    <t>Electromagnetics &amp; Microwaves</t>
  </si>
  <si>
    <t>TK5103.2</t>
  </si>
  <si>
    <t>9780203503744</t>
  </si>
  <si>
    <t>Microwave and RF Product Applications</t>
  </si>
  <si>
    <t>Golio, Mike</t>
  </si>
  <si>
    <t>620.2/1</t>
  </si>
  <si>
    <t>9780203645130</t>
  </si>
  <si>
    <t>Advanced Applications in Acoustics, Noise and Vibration</t>
  </si>
  <si>
    <t>Fahy, Frank</t>
  </si>
  <si>
    <t>9780203908662</t>
  </si>
  <si>
    <t>Reactions And Synthesis In Surfactant Systems</t>
  </si>
  <si>
    <t>Texter, John</t>
  </si>
  <si>
    <t>541.3/3</t>
  </si>
  <si>
    <t>9780203910573</t>
    <phoneticPr fontId="5" type="noConversion"/>
  </si>
  <si>
    <t>Adsorption And Aggregation Of Surfactants In Solution</t>
  </si>
  <si>
    <t>Mittal, K.L.</t>
  </si>
  <si>
    <t>Ceramics &amp; Glasses</t>
  </si>
  <si>
    <t>666</t>
  </si>
  <si>
    <t>TP807</t>
  </si>
  <si>
    <t>9780203911020</t>
  </si>
  <si>
    <t>Ceramic Fabrication Technology</t>
  </si>
  <si>
    <t>Roy W.Rice</t>
  </si>
  <si>
    <t>620/.0042/0285</t>
  </si>
  <si>
    <t>TA174</t>
  </si>
  <si>
    <t>9780203911037</t>
  </si>
  <si>
    <t>An Cad Guidebook: A Basic Manual For Understanding</t>
  </si>
  <si>
    <t>Schoonmaker, Stephen J.</t>
  </si>
  <si>
    <t>Industrial Engineering &amp; Manufacturing</t>
  </si>
  <si>
    <t>670.42</t>
  </si>
  <si>
    <t>TS176</t>
  </si>
  <si>
    <t>9780203911204</t>
  </si>
  <si>
    <t>Manufacturing: Design, Production, Automation, and Integration</t>
  </si>
  <si>
    <t>Beno Benhabib</t>
  </si>
  <si>
    <t>TP248.25.M45</t>
  </si>
  <si>
    <t>9780203912362</t>
  </si>
  <si>
    <t>Biomolecular Films: Design, Function, and Applications</t>
  </si>
  <si>
    <t>Rusling, James F.</t>
  </si>
  <si>
    <t>Industrial Chemistry</t>
  </si>
  <si>
    <t>621.402/1/0285</t>
  </si>
  <si>
    <t>TJ265</t>
  </si>
  <si>
    <t>9780203913079</t>
  </si>
  <si>
    <t>Thermodynamic Cycles: Computer-Aided Design and Optimization</t>
  </si>
  <si>
    <t>Chih Wu</t>
  </si>
  <si>
    <t>808/.0666</t>
  </si>
  <si>
    <t>T10.5-11.9</t>
  </si>
  <si>
    <t>9780203937105</t>
  </si>
  <si>
    <t>Becoming a Writing Researcher</t>
  </si>
  <si>
    <t>Blakeslee, Ann M.</t>
  </si>
  <si>
    <t>808/.0665</t>
  </si>
  <si>
    <t>T11</t>
  </si>
  <si>
    <t>9780203938751</t>
  </si>
  <si>
    <t>Guide to Publishing a Scientific Paper</t>
  </si>
  <si>
    <t>Körner, Ann M.</t>
  </si>
  <si>
    <t>Environmental Sciences</t>
  </si>
  <si>
    <t>TD427.A77</t>
  </si>
  <si>
    <t>9780203970829</t>
  </si>
  <si>
    <t>Natural Arsenic in Groundwater</t>
  </si>
  <si>
    <t>Bundschuh, Jochen Bhattacharya</t>
  </si>
  <si>
    <t>Film History</t>
  </si>
  <si>
    <t>791.433</t>
  </si>
  <si>
    <t>PN1995.9.S3</t>
  </si>
  <si>
    <t>9780203832585</t>
  </si>
  <si>
    <t>Canjels, Rudmer</t>
  </si>
  <si>
    <t>Post-Colonial Studies</t>
  </si>
  <si>
    <t>792.082</t>
  </si>
  <si>
    <t>PN1590.W64</t>
  </si>
  <si>
    <t>9780203839850</t>
  </si>
  <si>
    <t>Feminist Visions and Queer Futures in Postcolonial Drama: Community, Kinship and Citizenship</t>
  </si>
  <si>
    <t>Batra, Kanika</t>
  </si>
  <si>
    <t>394.12095</t>
  </si>
  <si>
    <t>GT2853.A78</t>
  </si>
  <si>
    <t>9780203817063</t>
  </si>
  <si>
    <t>Leong-Salobir, Cecilia</t>
  </si>
  <si>
    <t>624.0684</t>
  </si>
  <si>
    <t>HD9715.N22</t>
  </si>
  <si>
    <t>9780203810583</t>
  </si>
  <si>
    <t>Managing Environmentally Sustainable Innovation: Insights from the Construction Industry</t>
  </si>
  <si>
    <t>Bossink, Bart</t>
  </si>
  <si>
    <t>Conservation - Environment Studies</t>
  </si>
  <si>
    <t>346.046955316</t>
  </si>
  <si>
    <t>K3485</t>
  </si>
  <si>
    <t>9780203816882</t>
  </si>
  <si>
    <t>Goodwin, Edward J.</t>
  </si>
  <si>
    <t>9780203808030</t>
  </si>
  <si>
    <t>149.7</t>
  </si>
  <si>
    <t>B1649.P64</t>
  </si>
  <si>
    <t>9780203836187</t>
  </si>
  <si>
    <t>Rowbottom, Darrell</t>
  </si>
  <si>
    <t>155.4228</t>
  </si>
  <si>
    <t>9780203854426</t>
  </si>
  <si>
    <t>Hughes, Anita M.</t>
  </si>
  <si>
    <t>BF175.5.F36</t>
  </si>
  <si>
    <t>9780203864142</t>
  </si>
  <si>
    <t>Memory, Myth, and Seduction: Unconscious Fantasy and the Interpretive Process</t>
  </si>
  <si>
    <t>Schimek, Jean-Georges</t>
  </si>
  <si>
    <t>Accounting History</t>
  </si>
  <si>
    <t>658.15110941</t>
    <phoneticPr fontId="5" type="noConversion"/>
  </si>
  <si>
    <t>HF5616.G7</t>
    <phoneticPr fontId="5" type="noConversion"/>
  </si>
  <si>
    <t>A History of Management Accounting: The British Experience</t>
  </si>
  <si>
    <t>Edwards, Richard</t>
  </si>
  <si>
    <t>Religion &amp; Science</t>
  </si>
  <si>
    <t>200.71</t>
    <phoneticPr fontId="5" type="noConversion"/>
  </si>
  <si>
    <t>BL51</t>
    <phoneticPr fontId="5" type="noConversion"/>
  </si>
  <si>
    <t>A New Science of Religion</t>
  </si>
  <si>
    <t>Dawes, Gregory W.</t>
    <phoneticPr fontId="5" type="noConversion"/>
  </si>
  <si>
    <t>Sociology of Culture</t>
  </si>
  <si>
    <t>707.22</t>
    <phoneticPr fontId="5" type="noConversion"/>
  </si>
  <si>
    <t>N7480</t>
    <phoneticPr fontId="5" type="noConversion"/>
  </si>
  <si>
    <t>A Realist Theory of Art History</t>
  </si>
  <si>
    <t>Verstegen, Ian</t>
  </si>
  <si>
    <t>Tourism Society and Culture</t>
  </si>
  <si>
    <t>306.481901</t>
    <phoneticPr fontId="5" type="noConversion"/>
  </si>
  <si>
    <t>G155.A1</t>
    <phoneticPr fontId="5" type="noConversion"/>
  </si>
  <si>
    <t>Actor-Network Theory and Tourism: Ordering, Materiality and Multiplicity</t>
  </si>
  <si>
    <t>Duim, René van der</t>
    <phoneticPr fontId="5" type="noConversion"/>
  </si>
  <si>
    <t>910.4</t>
    <phoneticPr fontId="5" type="noConversion"/>
  </si>
  <si>
    <t>G516</t>
    <phoneticPr fontId="5" type="noConversion"/>
  </si>
  <si>
    <t>Adventure Tourism: Meanings, experience and learning</t>
  </si>
  <si>
    <t>Taylor, Steve</t>
    <phoneticPr fontId="5" type="noConversion"/>
  </si>
  <si>
    <t>304.61091823</t>
    <phoneticPr fontId="5" type="noConversion"/>
  </si>
  <si>
    <t>HQ1061</t>
    <phoneticPr fontId="5" type="noConversion"/>
  </si>
  <si>
    <t>Aging and Economic Growth in the Pacific Region</t>
  </si>
  <si>
    <t>Kohsaka, Akira</t>
    <phoneticPr fontId="5" type="noConversion"/>
  </si>
  <si>
    <t>796.069</t>
    <phoneticPr fontId="5" type="noConversion"/>
  </si>
  <si>
    <t>GV716</t>
    <phoneticPr fontId="5" type="noConversion"/>
  </si>
  <si>
    <t>Ambush Marketing in Sports</t>
  </si>
  <si>
    <t>Nufer, Gerd</t>
  </si>
  <si>
    <t>327.11</t>
    <phoneticPr fontId="5" type="noConversion"/>
  </si>
  <si>
    <t>JZ1480.A55</t>
    <phoneticPr fontId="5" type="noConversion"/>
  </si>
  <si>
    <t>American Democracy Promotion in the Changing Middle East: From Bush to Obama</t>
  </si>
  <si>
    <t>Akbarzadeh, Shahram</t>
    <phoneticPr fontId="5" type="noConversion"/>
  </si>
  <si>
    <t>331.257270952</t>
    <phoneticPr fontId="5" type="noConversion"/>
  </si>
  <si>
    <t>HD5854.2.J3</t>
    <phoneticPr fontId="5" type="noConversion"/>
  </si>
  <si>
    <t>An Emerging Non-Regular Labour Force in Japan: The Dignity of Dispatched Workers</t>
  </si>
  <si>
    <t>Fu, Huiyan</t>
  </si>
  <si>
    <t>Risk, Science &amp; Technology</t>
  </si>
  <si>
    <t>179.3</t>
    <phoneticPr fontId="5" type="noConversion"/>
  </si>
  <si>
    <t>SF140.B54</t>
    <phoneticPr fontId="5" type="noConversion"/>
  </si>
  <si>
    <t>Animals as Biotechnology: Ethics, Sustainability and Critical Animal Studies</t>
  </si>
  <si>
    <t>Twine, Richard</t>
  </si>
  <si>
    <t>Economic Theory &amp; Philosophy</t>
  </si>
  <si>
    <t>330.1</t>
    <phoneticPr fontId="5" type="noConversion"/>
  </si>
  <si>
    <t>H62</t>
    <phoneticPr fontId="5" type="noConversion"/>
  </si>
  <si>
    <t>Architectures of Economic Subjectivity: The Philosophical Foundations of the Subject in the History of Economic Thought</t>
  </si>
  <si>
    <t>Scott, Sonya</t>
  </si>
  <si>
    <t>307.76095</t>
    <phoneticPr fontId="5" type="noConversion"/>
  </si>
  <si>
    <t>HT384.A78</t>
    <phoneticPr fontId="5" type="noConversion"/>
  </si>
  <si>
    <t>Asian and Pacific Cities: Development Patterns</t>
  </si>
  <si>
    <t>Shirley, Ian</t>
    <phoneticPr fontId="5" type="noConversion"/>
  </si>
  <si>
    <t>839.7372</t>
    <phoneticPr fontId="5" type="noConversion"/>
  </si>
  <si>
    <t>PT9875.L595</t>
    <phoneticPr fontId="5" type="noConversion"/>
  </si>
  <si>
    <t>Beyond Pippi Longstocking: Intermedial and International Approaches to Astrid Lindgren's Work</t>
  </si>
  <si>
    <t>Kümmerling-Meibauer, Bettina</t>
    <phoneticPr fontId="5" type="noConversion"/>
  </si>
  <si>
    <t>307.760973</t>
    <phoneticPr fontId="5" type="noConversion"/>
  </si>
  <si>
    <t>HT361</t>
    <phoneticPr fontId="5" type="noConversion"/>
  </si>
  <si>
    <t>Building the New Urbanism: Places, Professions, and Profits in the American Metropolitan Landscape</t>
  </si>
  <si>
    <t>Passell, Aaron</t>
  </si>
  <si>
    <t>Career &amp; Lifestyle Development</t>
  </si>
  <si>
    <t>331.702</t>
    <phoneticPr fontId="5" type="noConversion"/>
  </si>
  <si>
    <t>HF5381</t>
    <phoneticPr fontId="5" type="noConversion"/>
  </si>
  <si>
    <t>Career Counseling: Foundations, Perspectives, and Applications</t>
  </si>
  <si>
    <t>Capuzzi,David</t>
    <phoneticPr fontId="5" type="noConversion"/>
  </si>
  <si>
    <t>Law, Ethics and Professional Values</t>
  </si>
  <si>
    <t>362.1</t>
    <phoneticPr fontId="5" type="noConversion"/>
  </si>
  <si>
    <t>RA418</t>
    <phoneticPr fontId="5" type="noConversion"/>
  </si>
  <si>
    <t>Caring and Well-being: A Lifeworld Approach</t>
  </si>
  <si>
    <t>Galvin, Kathleen</t>
  </si>
  <si>
    <t>Music Bibliographies</t>
  </si>
  <si>
    <t>016.785</t>
    <phoneticPr fontId="5" type="noConversion"/>
  </si>
  <si>
    <t>ML128.C4</t>
    <phoneticPr fontId="5" type="noConversion"/>
  </si>
  <si>
    <t>Chamber Music: A Research and Information Guide</t>
  </si>
  <si>
    <t>Baron, John H</t>
  </si>
  <si>
    <t>Self Help Resources</t>
  </si>
  <si>
    <t>158.1</t>
    <phoneticPr fontId="5" type="noConversion"/>
  </si>
  <si>
    <t>BF637.B4</t>
    <phoneticPr fontId="5" type="noConversion"/>
  </si>
  <si>
    <t>Changepower!: 37 Secrets to Habit Change Success</t>
  </si>
  <si>
    <t>Selig, Meg</t>
  </si>
  <si>
    <t>372.35044</t>
    <phoneticPr fontId="5" type="noConversion"/>
  </si>
  <si>
    <t>LB1585.3</t>
    <phoneticPr fontId="5" type="noConversion"/>
  </si>
  <si>
    <t>Children's Ways with Science and Literacy: Integrated Multimodal Enactments in Urban Elementary Classrooms</t>
  </si>
  <si>
    <t>Varelas, Maria</t>
    <phoneticPr fontId="5" type="noConversion"/>
  </si>
  <si>
    <t>Asian Studies</t>
  </si>
  <si>
    <t>382.0951056</t>
    <phoneticPr fontId="5" type="noConversion"/>
  </si>
  <si>
    <t>HF1604.Z4</t>
    <phoneticPr fontId="5" type="noConversion"/>
  </si>
  <si>
    <t>China and the Middle East: from Silk Road to Arab Spring</t>
  </si>
  <si>
    <t>Olimat, Muhamad</t>
  </si>
  <si>
    <t>330.9510089</t>
    <phoneticPr fontId="5" type="noConversion"/>
  </si>
  <si>
    <t>HC427.95</t>
    <phoneticPr fontId="5" type="noConversion"/>
  </si>
  <si>
    <t>China's Ethnic Minorities: Social and Economic Indicators</t>
  </si>
  <si>
    <t>Guo, Rongxing</t>
  </si>
  <si>
    <t>Chinese History</t>
  </si>
  <si>
    <t>323.480951</t>
    <phoneticPr fontId="5" type="noConversion"/>
  </si>
  <si>
    <t>JQ1516</t>
    <phoneticPr fontId="5" type="noConversion"/>
  </si>
  <si>
    <t>Chinese Complaint Systems: Natural Resistance</t>
  </si>
  <si>
    <t>Fang, Qiang</t>
  </si>
  <si>
    <t>307.1216</t>
    <phoneticPr fontId="5" type="noConversion"/>
  </si>
  <si>
    <t>HT166</t>
    <phoneticPr fontId="5" type="noConversion"/>
  </si>
  <si>
    <t>Cities and Low Carbon Transitions</t>
  </si>
  <si>
    <t>Bulkeley, Harriet</t>
    <phoneticPr fontId="5" type="noConversion"/>
  </si>
  <si>
    <t>300.954</t>
    <phoneticPr fontId="5" type="noConversion"/>
  </si>
  <si>
    <t>HV392</t>
    <phoneticPr fontId="5" type="noConversion"/>
  </si>
  <si>
    <t>Civil Society and Democratization in India: Institutions, Ideologies and Interests</t>
  </si>
  <si>
    <t>Sahoo, Sarbeswar</t>
  </si>
  <si>
    <t>Latin American Politics</t>
  </si>
  <si>
    <t>320.854</t>
    <phoneticPr fontId="5" type="noConversion"/>
  </si>
  <si>
    <t>HD7323.A3</t>
    <phoneticPr fontId="5" type="noConversion"/>
  </si>
  <si>
    <t>Civil Society and Participatory Governance: Municipal Councils and Social Housing Programs in Brazil</t>
  </si>
  <si>
    <t>Donaghy, Maureen M.</t>
  </si>
  <si>
    <t>950</t>
    <phoneticPr fontId="5" type="noConversion"/>
  </si>
  <si>
    <t>DS509.3</t>
    <phoneticPr fontId="5" type="noConversion"/>
  </si>
  <si>
    <t>Civilization, Nation and Modernity in East Asia</t>
  </si>
  <si>
    <t>Shih, Chih-Yu</t>
  </si>
  <si>
    <t>Public Relations</t>
  </si>
  <si>
    <t>885.01</t>
    <phoneticPr fontId="5" type="noConversion"/>
  </si>
  <si>
    <t>PA4218</t>
    <phoneticPr fontId="5" type="noConversion"/>
  </si>
  <si>
    <t>Classical Rhetoric and Modern Public Relations: An Isocratean Model</t>
  </si>
  <si>
    <t>Marsh, Charles</t>
  </si>
  <si>
    <t>Ecological Economics</t>
  </si>
  <si>
    <t>363.73874</t>
    <phoneticPr fontId="5" type="noConversion"/>
  </si>
  <si>
    <t>QC903</t>
    <phoneticPr fontId="5" type="noConversion"/>
  </si>
  <si>
    <t>Climate Economics: The State of the Art</t>
  </si>
  <si>
    <t>Ackerman, Frank</t>
  </si>
  <si>
    <t>Coastal Management</t>
  </si>
  <si>
    <t>627.58094</t>
    <phoneticPr fontId="5" type="noConversion"/>
  </si>
  <si>
    <t>TC330</t>
    <phoneticPr fontId="5" type="noConversion"/>
  </si>
  <si>
    <t>Coastal Erosion and Protection in Europe</t>
  </si>
  <si>
    <t>Pranzini, Enzo</t>
    <phoneticPr fontId="5" type="noConversion"/>
  </si>
  <si>
    <t>791.43653</t>
    <phoneticPr fontId="5" type="noConversion"/>
  </si>
  <si>
    <t>P96.M385</t>
    <phoneticPr fontId="5" type="noConversion"/>
  </si>
  <si>
    <t>Communicating Marginalized Masculinities: Identity Politics in TV, Film, and New Media</t>
  </si>
  <si>
    <t>Jackson, Ronald L. II</t>
    <phoneticPr fontId="5" type="noConversion"/>
  </si>
  <si>
    <t>333.7846097283</t>
    <phoneticPr fontId="5" type="noConversion"/>
  </si>
  <si>
    <t>QH91.75.H8</t>
    <phoneticPr fontId="5" type="noConversion"/>
  </si>
  <si>
    <t>Contested Forms of Governance in Marine Protected Areas: A Study of Co-Management and Adaptive Co-Management</t>
  </si>
  <si>
    <t>Bown, Natalie</t>
    <phoneticPr fontId="5" type="noConversion"/>
  </si>
  <si>
    <t>Counseling Techniques &amp; Intervention</t>
  </si>
  <si>
    <t>618.928589</t>
    <phoneticPr fontId="5" type="noConversion"/>
  </si>
  <si>
    <t>RJ506.H9</t>
    <phoneticPr fontId="5" type="noConversion"/>
  </si>
  <si>
    <t>Counseling Boys and Men with ADHD</t>
  </si>
  <si>
    <t>Kapalka, George</t>
  </si>
  <si>
    <t>338.927</t>
    <phoneticPr fontId="5" type="noConversion"/>
  </si>
  <si>
    <t>HD75.6</t>
    <phoneticPr fontId="5" type="noConversion"/>
  </si>
  <si>
    <t>Creating a Sustainable Economy: An Institutional and Evolutionary Approach to Environmental Policy</t>
  </si>
  <si>
    <t>Marletto, Gerardo</t>
    <phoneticPr fontId="5" type="noConversion"/>
  </si>
  <si>
    <t>Social Class</t>
  </si>
  <si>
    <t>305.513</t>
    <phoneticPr fontId="5" type="noConversion"/>
  </si>
  <si>
    <t>HN90.S65</t>
    <phoneticPr fontId="5" type="noConversion"/>
  </si>
  <si>
    <t>Cultural Capital, Identity, and Social Mobility: The Life Course of Working-Class University Graduates</t>
  </si>
  <si>
    <t>Matthys, Mick</t>
  </si>
  <si>
    <t>Child Neuropsychology</t>
  </si>
  <si>
    <t>618.928</t>
    <phoneticPr fontId="5" type="noConversion"/>
  </si>
  <si>
    <t>RJ486.5</t>
    <phoneticPr fontId="5" type="noConversion"/>
  </si>
  <si>
    <t>Developmental Neuropsychology</t>
  </si>
  <si>
    <t>Glozman, Janna</t>
  </si>
  <si>
    <t xml:space="preserve">Architectural Design, Drawing and Presentation </t>
  </si>
  <si>
    <t>720.284</t>
    <phoneticPr fontId="5" type="noConversion"/>
  </si>
  <si>
    <t>NA2750</t>
    <phoneticPr fontId="5" type="noConversion"/>
  </si>
  <si>
    <t>Diagramming the Big Idea: Methods for Architectural Composition</t>
  </si>
  <si>
    <t>Balmer, Jeffrey</t>
  </si>
  <si>
    <t>362.40952</t>
    <phoneticPr fontId="5" type="noConversion"/>
  </si>
  <si>
    <t>HV1559.J3</t>
    <phoneticPr fontId="5" type="noConversion"/>
  </si>
  <si>
    <t>Disability in Japan</t>
  </si>
  <si>
    <t>Stevens, Carolyn</t>
  </si>
  <si>
    <t>Parenting</t>
  </si>
  <si>
    <t>618.76</t>
    <phoneticPr fontId="5" type="noConversion"/>
  </si>
  <si>
    <t>RG850</t>
    <phoneticPr fontId="5" type="noConversion"/>
  </si>
  <si>
    <t>Dropping the Baby and Other Scary Thoughts: Breaking the Cycle of Unwanted Thoughts in Motherhood</t>
  </si>
  <si>
    <t>Kleiman, Karen; Wenzel, Amy</t>
  </si>
  <si>
    <t>Innovation Management</t>
  </si>
  <si>
    <t>658.4083</t>
    <phoneticPr fontId="5" type="noConversion"/>
  </si>
  <si>
    <t>HD30.255</t>
    <phoneticPr fontId="5" type="noConversion"/>
  </si>
  <si>
    <t>Eco-Innovation and Sustainability Management</t>
  </si>
  <si>
    <t>Environmental Geography</t>
  </si>
  <si>
    <t>362.1</t>
    <phoneticPr fontId="5" type="noConversion"/>
  </si>
  <si>
    <t>RA565</t>
  </si>
  <si>
    <t>Ecologies and Politics of Health</t>
  </si>
  <si>
    <t>King, Brian</t>
  </si>
  <si>
    <t>330.9</t>
    <phoneticPr fontId="5" type="noConversion"/>
  </si>
  <si>
    <t>HF1025</t>
    <phoneticPr fontId="5" type="noConversion"/>
  </si>
  <si>
    <t>Anderson, William P.</t>
  </si>
  <si>
    <t xml:space="preserve">330.9.D43 </t>
    <phoneticPr fontId="5" type="noConversion"/>
  </si>
  <si>
    <t>SD393</t>
    <phoneticPr fontId="5" type="noConversion"/>
  </si>
  <si>
    <t>Economic Geography and the Unequal Development of Regions</t>
  </si>
  <si>
    <t>Prager, Jean-Claude</t>
  </si>
  <si>
    <t>330.01</t>
    <phoneticPr fontId="5" type="noConversion"/>
  </si>
  <si>
    <t>HC59.7</t>
    <phoneticPr fontId="5" type="noConversion"/>
  </si>
  <si>
    <t>Economic Models for Policy Making: Principles and Designs Revisited</t>
  </si>
  <si>
    <t>Cohen, Solomon</t>
  </si>
  <si>
    <t>Economics of Tourism</t>
  </si>
  <si>
    <t>338.4791</t>
    <phoneticPr fontId="5" type="noConversion"/>
  </si>
  <si>
    <t>G156.5.S87</t>
    <phoneticPr fontId="5" type="noConversion"/>
  </si>
  <si>
    <t>Economics of Sustainable Tourism</t>
  </si>
  <si>
    <t>Cerina, Fabio</t>
  </si>
  <si>
    <t>Political Ecology</t>
  </si>
  <si>
    <t>HC79.E5</t>
    <phoneticPr fontId="5" type="noConversion"/>
  </si>
  <si>
    <t>Economics, Sustainability, and Democracy: Economics in the Era of Climate Change</t>
  </si>
  <si>
    <t>Nobbs, Christopher</t>
  </si>
  <si>
    <t>Education Policy &amp; Politics</t>
  </si>
  <si>
    <t>372.941</t>
    <phoneticPr fontId="5" type="noConversion"/>
  </si>
  <si>
    <t>LB1556.7.G7</t>
    <phoneticPr fontId="5" type="noConversion"/>
  </si>
  <si>
    <t>Education 3-13: 40 Years of Research on Primary, Elementary and Early Years Education</t>
  </si>
  <si>
    <t>Brundrett, Mark</t>
  </si>
  <si>
    <t>720.47</t>
    <phoneticPr fontId="5" type="noConversion"/>
  </si>
  <si>
    <t>TJ163.5.D86</t>
    <phoneticPr fontId="5" type="noConversion"/>
  </si>
  <si>
    <t>Energy Efficiency in Housing Management: Policies and Practice in Eleven Countries</t>
  </si>
  <si>
    <t>Nieboer, Nico</t>
  </si>
  <si>
    <t>621.31244</t>
    <phoneticPr fontId="5" type="noConversion"/>
  </si>
  <si>
    <t>TK1087</t>
    <phoneticPr fontId="5" type="noConversion"/>
  </si>
  <si>
    <t>Energy from the Desert 4: Very Large Scale PV Power -State of the Art and Into The Future</t>
  </si>
  <si>
    <t xml:space="preserve">Komoto, Keiichi </t>
    <phoneticPr fontId="5" type="noConversion"/>
  </si>
  <si>
    <t>306.449095195</t>
    <phoneticPr fontId="5" type="noConversion"/>
  </si>
  <si>
    <t>PE3502.K6</t>
    <phoneticPr fontId="5" type="noConversion"/>
  </si>
  <si>
    <t>English Language Pedagogies for a Northeast Asian Context: Developing and Contextually Framing the Transition Theory</t>
  </si>
  <si>
    <t>Hadzantonis, Michael</t>
  </si>
  <si>
    <t>363.3492</t>
    <phoneticPr fontId="5" type="noConversion"/>
  </si>
  <si>
    <t>Environmental Apocalypse in Science and Art: Designing Nightmares</t>
  </si>
  <si>
    <t>Fava, Sergio</t>
  </si>
  <si>
    <t>363.7392561094</t>
    <phoneticPr fontId="5" type="noConversion"/>
  </si>
  <si>
    <t>HC240.Z9</t>
    <phoneticPr fontId="5" type="noConversion"/>
  </si>
  <si>
    <t>Environmental Policies for Air Pollution and Climate Change in the New Europe</t>
  </si>
  <si>
    <t>De Lucia, Caterina</t>
  </si>
  <si>
    <t>Early Years</t>
  </si>
  <si>
    <t>362.7</t>
    <phoneticPr fontId="5" type="noConversion"/>
  </si>
  <si>
    <t>HQ778.5</t>
    <phoneticPr fontId="5" type="noConversion"/>
  </si>
  <si>
    <t>Essential Skills for Managers of Child-Centred Settings</t>
  </si>
  <si>
    <t>Newstead, Shelly</t>
    <phoneticPr fontId="5" type="noConversion"/>
  </si>
  <si>
    <t>337.14209496</t>
    <phoneticPr fontId="5" type="noConversion"/>
  </si>
  <si>
    <t>HC240.25.B28</t>
    <phoneticPr fontId="5" type="noConversion"/>
  </si>
  <si>
    <t>European Integration and Transformation in the Western Balkans: Europeanization or Business as Usual?</t>
  </si>
  <si>
    <t>Elbasani, Arolda</t>
    <phoneticPr fontId="5" type="noConversion"/>
  </si>
  <si>
    <t>Moral Theory</t>
  </si>
  <si>
    <t>170.19</t>
    <phoneticPr fontId="5" type="noConversion"/>
  </si>
  <si>
    <t>BJ45</t>
    <phoneticPr fontId="5" type="noConversion"/>
  </si>
  <si>
    <t>Evil and Moral Psychology</t>
  </si>
  <si>
    <t>Barry, Peter Brian</t>
  </si>
  <si>
    <t>378.103</t>
    <phoneticPr fontId="5" type="noConversion"/>
  </si>
  <si>
    <t>LC238</t>
    <phoneticPr fontId="5" type="noConversion"/>
  </si>
  <si>
    <t>Family, Community, and Higher Education</t>
  </si>
  <si>
    <t>Jenkins, Toby S.</t>
  </si>
  <si>
    <t>338.1</t>
    <phoneticPr fontId="5" type="noConversion"/>
  </si>
  <si>
    <t>HD9000.5</t>
    <phoneticPr fontId="5" type="noConversion"/>
  </si>
  <si>
    <t>Food Practices in Transition: Changing Food Consumption, Retail and Production in the Age of Reflexive Modernity</t>
  </si>
  <si>
    <t>Spaargaren, Gert</t>
  </si>
  <si>
    <t>Chinese Economics</t>
  </si>
  <si>
    <t>332.6730951</t>
    <phoneticPr fontId="5" type="noConversion"/>
  </si>
  <si>
    <t>HG5782</t>
    <phoneticPr fontId="5" type="noConversion"/>
  </si>
  <si>
    <t>Foreign Direct Investment in China: Theories and Practices</t>
  </si>
  <si>
    <t>Ng, Michael</t>
  </si>
  <si>
    <t>388.044</t>
    <phoneticPr fontId="5" type="noConversion"/>
  </si>
  <si>
    <t>HE199.A2</t>
    <phoneticPr fontId="5" type="noConversion"/>
  </si>
  <si>
    <t>Freight Transport and the Modern Economy</t>
  </si>
  <si>
    <t>Savy, Michel</t>
  </si>
  <si>
    <t>Assessment &amp; Testing</t>
  </si>
  <si>
    <t>371.26</t>
    <phoneticPr fontId="5" type="noConversion"/>
  </si>
  <si>
    <t>LB1025.3</t>
    <phoneticPr fontId="5" type="noConversion"/>
  </si>
  <si>
    <t>From Testing to Productive Student Learning: Implementing Formative Assessment in Confucian-heritage Settings</t>
  </si>
  <si>
    <t>Carless, David</t>
  </si>
  <si>
    <t>338.4791</t>
    <phoneticPr fontId="5" type="noConversion"/>
  </si>
  <si>
    <t>G155.A1</t>
    <phoneticPr fontId="5" type="noConversion"/>
  </si>
  <si>
    <t>Future Tourism: Political, Social and Economic Challenges</t>
  </si>
  <si>
    <t>Webster, Craig</t>
  </si>
  <si>
    <t>Consumer Psychology</t>
  </si>
  <si>
    <t>658.8342</t>
    <phoneticPr fontId="5" type="noConversion"/>
  </si>
  <si>
    <t>HF5415.32</t>
    <phoneticPr fontId="5" type="noConversion"/>
  </si>
  <si>
    <t>Gender, Culture, and Consumer Behavior</t>
  </si>
  <si>
    <t>Otnes, Cele C.</t>
    <phoneticPr fontId="5" type="noConversion"/>
  </si>
  <si>
    <t>331.4</t>
    <phoneticPr fontId="5" type="noConversion"/>
  </si>
  <si>
    <t>HD6079</t>
    <phoneticPr fontId="5" type="noConversion"/>
  </si>
  <si>
    <t>Gendering and Diversifying Trade Union Leadership</t>
  </si>
  <si>
    <t>Ledwith, Sue</t>
    <phoneticPr fontId="5" type="noConversion"/>
  </si>
  <si>
    <t>333.7</t>
    <phoneticPr fontId="5" type="noConversion"/>
  </si>
  <si>
    <t>HC79.E5</t>
    <phoneticPr fontId="5" type="noConversion"/>
  </si>
  <si>
    <t>Global Ecology and Unequal Exchange: Fetishism in a Zero-Sum World</t>
  </si>
  <si>
    <t>Hornborg, Alf</t>
  </si>
  <si>
    <t>796.0688</t>
    <phoneticPr fontId="5" type="noConversion"/>
  </si>
  <si>
    <t>GV716</t>
    <phoneticPr fontId="5" type="noConversion"/>
  </si>
  <si>
    <t>Global Sport Marketing: Contemporary Issues and Practice</t>
  </si>
  <si>
    <t>Desbordes, Michel</t>
    <phoneticPr fontId="5" type="noConversion"/>
  </si>
  <si>
    <t>372.2101</t>
    <phoneticPr fontId="5" type="noConversion"/>
  </si>
  <si>
    <t>LB1139.23</t>
    <phoneticPr fontId="5" type="noConversion"/>
  </si>
  <si>
    <t>Going Beyond the Theory/Practice Divide in Early Childhood Education: Introducing an Intra-Active Pedagogy</t>
  </si>
  <si>
    <t>Lenz Taguchi, Hillevi</t>
  </si>
  <si>
    <t>Environment &amp; Society</t>
  </si>
  <si>
    <t>333.79</t>
    <phoneticPr fontId="5" type="noConversion"/>
  </si>
  <si>
    <t>HD9502.A2</t>
    <phoneticPr fontId="5" type="noConversion"/>
  </si>
  <si>
    <t>Governing the Energy Transition: Reality, Illusion or Necessity?</t>
  </si>
  <si>
    <t>Verbong, Geert</t>
  </si>
  <si>
    <t>302</t>
    <phoneticPr fontId="5" type="noConversion"/>
  </si>
  <si>
    <t>HM1111</t>
    <phoneticPr fontId="5" type="noConversion"/>
  </si>
  <si>
    <t>Grounding Sociality: Neurons, Mind, and Culture</t>
  </si>
  <si>
    <t>Semin, Gün R.</t>
    <phoneticPr fontId="5" type="noConversion"/>
  </si>
  <si>
    <t>Gerontology/Ageing</t>
  </si>
  <si>
    <t>362.69</t>
    <phoneticPr fontId="5" type="noConversion"/>
  </si>
  <si>
    <t>HV1451</t>
    <phoneticPr fontId="5" type="noConversion"/>
  </si>
  <si>
    <t>Group Techniques for Aging Adults: Putting Geriatric Skills Enhancement into Practice</t>
  </si>
  <si>
    <t>Erwin, Kathie T.</t>
  </si>
  <si>
    <t>Healthcare Administration and Management</t>
  </si>
  <si>
    <t>362.1</t>
    <phoneticPr fontId="5" type="noConversion"/>
  </si>
  <si>
    <t>RA395.C6</t>
    <phoneticPr fontId="5" type="noConversion"/>
  </si>
  <si>
    <t>Health Care Reform and Globalisation: The US, China and Europe in Comparative Perspective</t>
  </si>
  <si>
    <t>Watson, Peggy</t>
  </si>
  <si>
    <t>Health &amp; Society</t>
  </si>
  <si>
    <t>305.260973</t>
    <phoneticPr fontId="5" type="noConversion"/>
  </si>
  <si>
    <t>HQ1064.U5</t>
    <phoneticPr fontId="5" type="noConversion"/>
  </si>
  <si>
    <t>Healthy Aging in Sociocultural Context</t>
  </si>
  <si>
    <t>Scharlach, Andrew E.</t>
  </si>
  <si>
    <t>895.109353</t>
    <phoneticPr fontId="5" type="noConversion"/>
  </si>
  <si>
    <t>PL2455</t>
    <phoneticPr fontId="5" type="noConversion"/>
  </si>
  <si>
    <t>Homoeroticism in Imperial China: A Sourcebook</t>
  </si>
  <si>
    <t>Stevenson, Mark</t>
    <phoneticPr fontId="5" type="noConversion"/>
  </si>
  <si>
    <t>Building Types</t>
  </si>
  <si>
    <t>728.5</t>
    <phoneticPr fontId="5" type="noConversion"/>
  </si>
  <si>
    <t>NA7800</t>
    <phoneticPr fontId="5" type="noConversion"/>
  </si>
  <si>
    <t>Hotel Design, Planning and Development</t>
  </si>
  <si>
    <t>Penner, Richard H.</t>
  </si>
  <si>
    <t>Research Methods in Environmental Studies</t>
  </si>
  <si>
    <t>304.2</t>
    <phoneticPr fontId="5" type="noConversion"/>
  </si>
  <si>
    <t>GF75</t>
    <phoneticPr fontId="5" type="noConversion"/>
  </si>
  <si>
    <t>Human-Nature Interactions in the Anthropocene: Potentials of Social-Ecological Systems Analysis</t>
  </si>
  <si>
    <t>Glaser, Marion</t>
  </si>
  <si>
    <t>330.954</t>
    <phoneticPr fontId="5" type="noConversion"/>
  </si>
  <si>
    <t>HC435.3</t>
    <phoneticPr fontId="5" type="noConversion"/>
  </si>
  <si>
    <t>India's New Economic Policy: A Critical Analysis</t>
  </si>
  <si>
    <t>Ahmed, Waquar</t>
  </si>
  <si>
    <t>910.285</t>
    <phoneticPr fontId="5" type="noConversion"/>
  </si>
  <si>
    <t>G156.5.S87</t>
    <phoneticPr fontId="5" type="noConversion"/>
  </si>
  <si>
    <t>Information and Communication Technologies for Sustainable Tourism</t>
  </si>
  <si>
    <t>Ali, Alisha</t>
  </si>
  <si>
    <t>711.12</t>
    <phoneticPr fontId="5" type="noConversion"/>
  </si>
  <si>
    <t>NA9053.E58</t>
    <phoneticPr fontId="5" type="noConversion"/>
  </si>
  <si>
    <t>Infrastructure Sustainability and Design</t>
  </si>
  <si>
    <t>Pollalis, Spiro</t>
  </si>
  <si>
    <t>Landscape Conservation, Maintenance and Management</t>
  </si>
  <si>
    <t>362.19698</t>
    <phoneticPr fontId="5" type="noConversion"/>
  </si>
  <si>
    <t>RA566.7</t>
    <phoneticPr fontId="5" type="noConversion"/>
  </si>
  <si>
    <t>Innovative Approaches to Researching Landscape and Health: Open Space: People Space 2</t>
  </si>
  <si>
    <t>Nursing Older People</t>
  </si>
  <si>
    <t>362.682</t>
    <phoneticPr fontId="5" type="noConversion"/>
  </si>
  <si>
    <t>HV6626.3</t>
    <phoneticPr fontId="5" type="noConversion"/>
  </si>
  <si>
    <t>International Perspectives on Elder Abuse</t>
  </si>
  <si>
    <t>Phelan, Amanda</t>
  </si>
  <si>
    <t>338.5</t>
    <phoneticPr fontId="5" type="noConversion"/>
  </si>
  <si>
    <t>HD2326</t>
    <phoneticPr fontId="5" type="noConversion"/>
  </si>
  <si>
    <t>Internationalization, Technological Change and the Theory of the Firm</t>
  </si>
  <si>
    <t xml:space="preserve">De Liso, Nicola </t>
    <phoneticPr fontId="5" type="noConversion"/>
  </si>
  <si>
    <t>Dance/DJ</t>
  </si>
  <si>
    <t>781.345365</t>
    <phoneticPr fontId="5" type="noConversion"/>
  </si>
  <si>
    <t>ML74.4.I477</t>
    <phoneticPr fontId="5" type="noConversion"/>
  </si>
  <si>
    <t>iPad Music: In the Studio and on Stage</t>
  </si>
  <si>
    <t>Jenkins, Mark</t>
  </si>
  <si>
    <t>Focal Press</t>
  </si>
  <si>
    <t>823.0099282</t>
    <phoneticPr fontId="5" type="noConversion"/>
  </si>
  <si>
    <t>PR830.C513</t>
    <phoneticPr fontId="5" type="noConversion"/>
  </si>
  <si>
    <t>Landscape in Children's Literature</t>
  </si>
  <si>
    <t>Carroll, Jane</t>
  </si>
  <si>
    <t>Cognitive Neuroscience of Language</t>
  </si>
  <si>
    <t>612.82336</t>
    <phoneticPr fontId="5" type="noConversion"/>
  </si>
  <si>
    <t>QP399</t>
    <phoneticPr fontId="5" type="noConversion"/>
  </si>
  <si>
    <t>Language and Action in Cognitive Neuroscience</t>
  </si>
  <si>
    <t>Coello, Yann</t>
  </si>
  <si>
    <t>306.44</t>
    <phoneticPr fontId="5" type="noConversion"/>
  </si>
  <si>
    <t>P94.6</t>
    <phoneticPr fontId="5" type="noConversion"/>
  </si>
  <si>
    <t>Language and Intercultural Communication in the New Era</t>
  </si>
  <si>
    <t>Sharifian, Farzad</t>
  </si>
  <si>
    <t>Multilingualism</t>
  </si>
  <si>
    <t>404.2</t>
    <phoneticPr fontId="5" type="noConversion"/>
  </si>
  <si>
    <t>P115.3</t>
    <phoneticPr fontId="5" type="noConversion"/>
  </si>
  <si>
    <t>Language Mixing and Code-Switching in Writing: Approaches to Mixed-Language Written Discourse</t>
  </si>
  <si>
    <t>Sebba, Mark</t>
  </si>
  <si>
    <t>Theories of Learning</t>
  </si>
  <si>
    <t>371.1023</t>
    <phoneticPr fontId="5" type="noConversion"/>
  </si>
  <si>
    <t>LB1576</t>
    <phoneticPr fontId="5" type="noConversion"/>
  </si>
  <si>
    <t>Language, Learning, Context: Talking the Talk</t>
  </si>
  <si>
    <t>Roth, Wolff-Michael</t>
  </si>
  <si>
    <t>Tourism and the Environment</t>
  </si>
  <si>
    <t>338.4791</t>
    <phoneticPr fontId="5" type="noConversion"/>
  </si>
  <si>
    <t>G155.A1</t>
    <phoneticPr fontId="5" type="noConversion"/>
  </si>
  <si>
    <t>Last Chance Tourism: Adapting Tourism Opportunities in a Changing World</t>
    <phoneticPr fontId="5" type="noConversion"/>
  </si>
  <si>
    <t>Lemelin, Raynald Harvey</t>
    <phoneticPr fontId="5" type="noConversion"/>
  </si>
  <si>
    <t>Central Asian, Russian &amp; Eastern European Studies</t>
  </si>
  <si>
    <t>947.0841</t>
    <phoneticPr fontId="5" type="noConversion"/>
  </si>
  <si>
    <t>DK254.L46</t>
    <phoneticPr fontId="5" type="noConversion"/>
  </si>
  <si>
    <t>Lenin's Terror: The Ideological Origins of Early Soviet State Violence</t>
  </si>
  <si>
    <t>Ryan, James</t>
  </si>
  <si>
    <t>Music Technology</t>
  </si>
  <si>
    <t>781.11</t>
    <phoneticPr fontId="5" type="noConversion"/>
  </si>
  <si>
    <t>ML457</t>
    <phoneticPr fontId="5" type="noConversion"/>
  </si>
  <si>
    <t>Liveness in Modern Music: Musicians, Technology, and the Perception of Performance</t>
  </si>
  <si>
    <t>Sanden, Paul</t>
  </si>
  <si>
    <t>Management Accounting</t>
  </si>
  <si>
    <t>658.1511072</t>
    <phoneticPr fontId="5" type="noConversion"/>
  </si>
  <si>
    <t>HF5657.4</t>
    <phoneticPr fontId="5" type="noConversion"/>
  </si>
  <si>
    <t>Management Accounting Research in Practice: Lessons Learned from an Interventionist Approach</t>
  </si>
  <si>
    <t>Suomala, Petri</t>
  </si>
  <si>
    <t>910.68</t>
    <phoneticPr fontId="5" type="noConversion"/>
  </si>
  <si>
    <t>G155.A1</t>
    <phoneticPr fontId="5" type="noConversion"/>
  </si>
  <si>
    <t>Managing and Marketing Tourist Destinations: Strategies to Gain a Competitive Edge</t>
  </si>
  <si>
    <t>Kozak, Metin; Baloglu, Seyhmus</t>
  </si>
  <si>
    <t>Business, Management and Accounting</t>
  </si>
  <si>
    <t>658.8</t>
    <phoneticPr fontId="5" type="noConversion"/>
  </si>
  <si>
    <t>HD9980.5</t>
    <phoneticPr fontId="5" type="noConversion"/>
  </si>
  <si>
    <t>Managing Service Firms: The Power of Managerial Marketing</t>
  </si>
  <si>
    <t>Skålén, Per</t>
  </si>
  <si>
    <t>Socio-Legal Studies - International Law &amp; Politics</t>
  </si>
  <si>
    <t>346.046916416</t>
    <phoneticPr fontId="5" type="noConversion"/>
  </si>
  <si>
    <t>K3485</t>
    <phoneticPr fontId="5" type="noConversion"/>
  </si>
  <si>
    <t>Marine Environmental Governance: From International Law to Local Practice</t>
  </si>
  <si>
    <t>Techera, Erika</t>
  </si>
  <si>
    <t>910.688</t>
    <phoneticPr fontId="5" type="noConversion"/>
  </si>
  <si>
    <t>Marketing and Managing Tourism Destinations</t>
  </si>
  <si>
    <t>Morrison, Alastair</t>
  </si>
  <si>
    <t>Marketing Management</t>
  </si>
  <si>
    <t>658.80095</t>
    <phoneticPr fontId="5" type="noConversion"/>
  </si>
  <si>
    <t>HF5415.13</t>
    <phoneticPr fontId="5" type="noConversion"/>
  </si>
  <si>
    <t>Marketing Management in Asia.</t>
    <phoneticPr fontId="5" type="noConversion"/>
  </si>
  <si>
    <t>Paliwoda, Stanley</t>
  </si>
  <si>
    <t>Organizational Studies</t>
  </si>
  <si>
    <t>381</t>
    <phoneticPr fontId="5" type="noConversion"/>
  </si>
  <si>
    <t>HD58.8</t>
    <phoneticPr fontId="5" type="noConversion"/>
  </si>
  <si>
    <t>Marketing Technologies: Corporate Cultures and Technological Change</t>
  </si>
  <si>
    <t>Simakova, Elena</t>
  </si>
  <si>
    <t>Construction Law</t>
  </si>
  <si>
    <t>343.07869</t>
    <phoneticPr fontId="5" type="noConversion"/>
  </si>
  <si>
    <t>K891.B8</t>
    <phoneticPr fontId="5" type="noConversion"/>
  </si>
  <si>
    <t>Mediation in the Construction Industry: An International Review</t>
  </si>
  <si>
    <t>Brooker, Penny</t>
  </si>
  <si>
    <t>Cognitive Psychology</t>
  </si>
  <si>
    <t>153</t>
    <phoneticPr fontId="5" type="noConversion"/>
  </si>
  <si>
    <t>BF201</t>
    <phoneticPr fontId="5" type="noConversion"/>
  </si>
  <si>
    <t>Mindreaders: The Cognitive Basis of Theory of Mind</t>
  </si>
  <si>
    <t>Apperly, Ian</t>
  </si>
  <si>
    <t>302.23</t>
    <phoneticPr fontId="5" type="noConversion"/>
  </si>
  <si>
    <t>P94</t>
    <phoneticPr fontId="5" type="noConversion"/>
  </si>
  <si>
    <t>Moral Panics, Social Fears, and the Media: Historical Perspectives</t>
  </si>
  <si>
    <t>Nicholas, Siân</t>
  </si>
  <si>
    <t>Family Therapy</t>
  </si>
  <si>
    <t>616.89156</t>
    <phoneticPr fontId="5" type="noConversion"/>
  </si>
  <si>
    <t>RC488.5</t>
    <phoneticPr fontId="5" type="noConversion"/>
  </si>
  <si>
    <t>Multi-Family Therapy: Concepts and Techniques</t>
  </si>
  <si>
    <t>Asen, Eia; Scholz, Michael</t>
  </si>
  <si>
    <t>Multimodality</t>
  </si>
  <si>
    <t>401.4</t>
    <phoneticPr fontId="5" type="noConversion"/>
  </si>
  <si>
    <t>P99.4.M6</t>
    <phoneticPr fontId="5" type="noConversion"/>
  </si>
  <si>
    <t>Multimodality in Practice: Investigating Theory-in-Practice-through-Methodology</t>
  </si>
  <si>
    <t>Sigrid, Norris</t>
    <phoneticPr fontId="5" type="noConversion"/>
  </si>
  <si>
    <t>Stylistics</t>
  </si>
  <si>
    <t>401.4</t>
    <phoneticPr fontId="5" type="noConversion"/>
  </si>
  <si>
    <t>P99.4.M6</t>
    <phoneticPr fontId="5" type="noConversion"/>
  </si>
  <si>
    <t>Multimodality, Cognition, and Experimental Literature</t>
  </si>
  <si>
    <t>Gibbons, Alison</t>
  </si>
  <si>
    <t>002</t>
    <phoneticPr fontId="5" type="noConversion"/>
  </si>
  <si>
    <t>PN1009.A1</t>
    <phoneticPr fontId="5" type="noConversion"/>
  </si>
  <si>
    <t>New Directions in Picturebook Research</t>
  </si>
  <si>
    <t>Colomer, Teresa</t>
  </si>
  <si>
    <t>327.51051249</t>
    <phoneticPr fontId="5" type="noConversion"/>
  </si>
  <si>
    <t>DS799.63.C6</t>
    <phoneticPr fontId="5" type="noConversion"/>
  </si>
  <si>
    <t>New Dynamics in Cross-Taiwan Strait Relations: How Far Can the Rapprochement Go?</t>
  </si>
  <si>
    <t>Hu, Weixing</t>
  </si>
  <si>
    <t>327.51249051</t>
    <phoneticPr fontId="5" type="noConversion"/>
  </si>
  <si>
    <t>New Thinking about the Taiwan Issue: Theoretical insights into its origins, dynamics, and prospects</t>
  </si>
  <si>
    <t>Blanchard Jean-Marc F.</t>
    <phoneticPr fontId="5" type="noConversion"/>
  </si>
  <si>
    <t>333.7924095</t>
    <phoneticPr fontId="5" type="noConversion"/>
  </si>
  <si>
    <t>HD9698.A762</t>
    <phoneticPr fontId="5" type="noConversion"/>
  </si>
  <si>
    <t>Nuclear Power and Energy Security in Asia</t>
  </si>
  <si>
    <t>Basrur, Rajesh</t>
  </si>
  <si>
    <t>Hydro and marine energy</t>
  </si>
  <si>
    <t>333.9145</t>
    <phoneticPr fontId="5" type="noConversion"/>
  </si>
  <si>
    <t>TJ163.2</t>
    <phoneticPr fontId="5" type="noConversion"/>
  </si>
  <si>
    <t>Offshore Renewable Energy: Accelerating the Deployment of Offshore Wind, Tidal, and Wave Technologies</t>
  </si>
  <si>
    <t>Iea-Retd (Stichting Foundation</t>
  </si>
  <si>
    <t>302.231</t>
    <phoneticPr fontId="5" type="noConversion"/>
  </si>
  <si>
    <t>HM851</t>
    <phoneticPr fontId="5" type="noConversion"/>
  </si>
  <si>
    <t>Online@AsiaPacific: Mobile, Social and Locative Media in the Asia-Pacific</t>
  </si>
  <si>
    <t>Hjorth, Larissa</t>
  </si>
  <si>
    <t>305.906912</t>
    <phoneticPr fontId="5" type="noConversion"/>
  </si>
  <si>
    <t>DS732</t>
    <phoneticPr fontId="5" type="noConversion"/>
  </si>
  <si>
    <t>Overseas Chinese in the People's Republic of China</t>
  </si>
  <si>
    <t>Peterson, Glen</t>
  </si>
  <si>
    <t>153</t>
    <phoneticPr fontId="5" type="noConversion"/>
  </si>
  <si>
    <t>BF201</t>
    <phoneticPr fontId="5" type="noConversion"/>
  </si>
  <si>
    <t>Past, Present, and Future Contributions of Cognitive Writing Research to Cognitive Psychology</t>
  </si>
  <si>
    <t>Berninger, Virginia Wise</t>
    <phoneticPr fontId="5" type="noConversion"/>
  </si>
  <si>
    <t>Animation</t>
  </si>
  <si>
    <t>791.4334</t>
    <phoneticPr fontId="5" type="noConversion"/>
  </si>
  <si>
    <t>NC1765</t>
    <phoneticPr fontId="5" type="noConversion"/>
  </si>
  <si>
    <t>Prepare to Board! Creating Story and Characters for Animation Features and Shorts: Second edition</t>
  </si>
  <si>
    <t>Beiman, Nancy</t>
  </si>
  <si>
    <t>Bilingualism ESL</t>
  </si>
  <si>
    <t>372.6521095</t>
    <phoneticPr fontId="5" type="noConversion"/>
  </si>
  <si>
    <t>PE1130.A2</t>
    <phoneticPr fontId="5" type="noConversion"/>
  </si>
  <si>
    <t>Primary School English-Language Education in Asia: From Policy to Practice</t>
  </si>
  <si>
    <t>Spolsky, Bernard</t>
  </si>
  <si>
    <t>616.890081</t>
    <phoneticPr fontId="5" type="noConversion"/>
  </si>
  <si>
    <t>RC480.54</t>
    <phoneticPr fontId="5" type="noConversion"/>
  </si>
  <si>
    <t>Psychotherapy with Older Men</t>
  </si>
  <si>
    <t>Vacha-Haase, Tammi; Wester, Stephen R.</t>
    <phoneticPr fontId="5" type="noConversion"/>
  </si>
  <si>
    <t>Fire Protection &amp; Safety</t>
  </si>
  <si>
    <t>363.3770973</t>
    <phoneticPr fontId="5" type="noConversion"/>
  </si>
  <si>
    <t>TH9176</t>
    <phoneticPr fontId="5" type="noConversion"/>
  </si>
  <si>
    <t>Quantitative Risk Assessment in Fire Safety</t>
  </si>
  <si>
    <t>Charters, David</t>
  </si>
  <si>
    <t>Dyslexia</t>
  </si>
  <si>
    <t>371.3344678</t>
    <phoneticPr fontId="5" type="noConversion"/>
  </si>
  <si>
    <t>LB1050.5</t>
    <phoneticPr fontId="5" type="noConversion"/>
  </si>
  <si>
    <t>Reading and Dyslexia in Different Orthographies</t>
  </si>
  <si>
    <t>Brunswick, Nicola</t>
  </si>
  <si>
    <t>Stress and Emotion in the Workplace</t>
  </si>
  <si>
    <t>616.890072</t>
    <phoneticPr fontId="5" type="noConversion"/>
  </si>
  <si>
    <t>RC967.5</t>
    <phoneticPr fontId="5" type="noConversion"/>
  </si>
  <si>
    <t>Research Methods in Occupational Health Psychology: Measurement, Design and Data Analysis</t>
  </si>
  <si>
    <t>Sinclair, Robert R.</t>
    <phoneticPr fontId="5" type="noConversion"/>
  </si>
  <si>
    <t>Risk Management</t>
  </si>
  <si>
    <t>332.10681</t>
    <phoneticPr fontId="5" type="noConversion"/>
  </si>
  <si>
    <t>HD61</t>
    <phoneticPr fontId="5" type="noConversion"/>
  </si>
  <si>
    <t>Risk, Risk Management and Regulation in the Banking Industry: The Risk to Come</t>
  </si>
  <si>
    <t>Pelzer, Peter</t>
  </si>
  <si>
    <t>324.93705</t>
    <phoneticPr fontId="5" type="noConversion"/>
  </si>
  <si>
    <t>JC85.E4</t>
    <phoneticPr fontId="5" type="noConversion"/>
  </si>
  <si>
    <t>Roman Elections in the Age of Cicero: Society, Government, and Voting</t>
  </si>
  <si>
    <t>Feig Vishnia, Rachel</t>
  </si>
  <si>
    <t>Interdisciplinary Literary Studies</t>
  </si>
  <si>
    <t>820.9145</t>
    <phoneticPr fontId="5" type="noConversion"/>
  </si>
  <si>
    <t>PR457</t>
    <phoneticPr fontId="5" type="noConversion"/>
  </si>
  <si>
    <t>Romanticism: 2nd Edition</t>
  </si>
  <si>
    <t>Day, Aidan</t>
  </si>
  <si>
    <t>Assessment</t>
  </si>
  <si>
    <t>371.260973</t>
    <phoneticPr fontId="5" type="noConversion"/>
  </si>
  <si>
    <t>LB3060.83</t>
    <phoneticPr fontId="5" type="noConversion"/>
  </si>
  <si>
    <t>Setting Performance Standards: Foundations, Methods, and Innovations</t>
  </si>
  <si>
    <t>338.4791</t>
    <phoneticPr fontId="5" type="noConversion"/>
  </si>
  <si>
    <t>G156.5.E58</t>
    <phoneticPr fontId="5" type="noConversion"/>
  </si>
  <si>
    <t>Slum Tourism: Poverty, Power and Ethics</t>
  </si>
  <si>
    <t>Frenzel, Fabian</t>
    <phoneticPr fontId="5" type="noConversion"/>
  </si>
  <si>
    <t>Urban Design</t>
  </si>
  <si>
    <t>307.76</t>
    <phoneticPr fontId="5" type="noConversion"/>
  </si>
  <si>
    <t>HT361</t>
    <phoneticPr fontId="5" type="noConversion"/>
  </si>
  <si>
    <t>Smartcities and Eco-Warriors</t>
  </si>
  <si>
    <t>Lim, CJ; Liu, Ed</t>
  </si>
  <si>
    <t>H61</t>
    <phoneticPr fontId="5" type="noConversion"/>
  </si>
  <si>
    <t>Social Theory in Contemporary Asia</t>
  </si>
  <si>
    <t>Brooks, Ann</t>
  </si>
  <si>
    <t>Psychotherapy</t>
  </si>
  <si>
    <t>616.8914</t>
    <phoneticPr fontId="5" type="noConversion"/>
  </si>
  <si>
    <t>RC489.R46</t>
    <phoneticPr fontId="5" type="noConversion"/>
  </si>
  <si>
    <t>Spirituality in Clinical Practice: Theory and Practice of Spiritually Oriented Psychotherapy</t>
  </si>
  <si>
    <t>Sport and Leisure Studies</t>
  </si>
  <si>
    <t>306.483095</t>
    <phoneticPr fontId="5" type="noConversion"/>
  </si>
  <si>
    <t>GV649</t>
    <phoneticPr fontId="5" type="noConversion"/>
  </si>
  <si>
    <t>Sport Across Asia: Politics, Cultures, and Identities</t>
  </si>
  <si>
    <t>Bromber, Katrin</t>
    <phoneticPr fontId="5" type="noConversion"/>
  </si>
  <si>
    <t xml:space="preserve">Interpersonal Media &amp; Communication </t>
  </si>
  <si>
    <t>004.167</t>
    <phoneticPr fontId="5" type="noConversion"/>
  </si>
  <si>
    <t>HM1206</t>
    <phoneticPr fontId="5" type="noConversion"/>
  </si>
  <si>
    <t>Studying Mobile Media: Cultural Technologies, Mobile Communication, and the iPhone</t>
  </si>
  <si>
    <t>809.89282</t>
    <phoneticPr fontId="5" type="noConversion"/>
  </si>
  <si>
    <t>PN1009.A1</t>
    <phoneticPr fontId="5" type="noConversion"/>
  </si>
  <si>
    <t>Subjectivity in Asian Children's Literature and Film: Global Theories and Implications</t>
  </si>
  <si>
    <t>Stephens, John</t>
  </si>
  <si>
    <t>Sustainability</t>
  </si>
  <si>
    <t>338.19</t>
    <phoneticPr fontId="5" type="noConversion"/>
  </si>
  <si>
    <t>HD9000.5</t>
    <phoneticPr fontId="5" type="noConversion"/>
  </si>
  <si>
    <t>Sustainable Culinary Systems: Local Foods, Innovation, Tourism and Hospitality</t>
  </si>
  <si>
    <t>Hospitality</t>
  </si>
  <si>
    <t>338.4791091724</t>
    <phoneticPr fontId="5" type="noConversion"/>
  </si>
  <si>
    <t>Sustainable Hospitality and Tourism as Motors for Development: Case Studies from Developing Regions of the World</t>
  </si>
  <si>
    <t>Sloan, Philip</t>
  </si>
  <si>
    <t>910.688</t>
    <phoneticPr fontId="5" type="noConversion"/>
  </si>
  <si>
    <t>G156.5.H47</t>
    <phoneticPr fontId="5" type="noConversion"/>
  </si>
  <si>
    <t>Sustainable Marketing of Cultural and Heritage Tourism</t>
  </si>
  <si>
    <t>Chhabra, Deepak</t>
  </si>
  <si>
    <t>Curriculum Studies</t>
  </si>
  <si>
    <t>418.0071</t>
    <phoneticPr fontId="5" type="noConversion"/>
  </si>
  <si>
    <t>PE1128.A2</t>
    <phoneticPr fontId="5" type="noConversion"/>
  </si>
  <si>
    <t>Systemization in Foreign Language Teaching: Monitoring Content Progression</t>
  </si>
  <si>
    <t>Decoo, Wilfried</t>
  </si>
  <si>
    <t>Teachers &amp; Teacher Education</t>
  </si>
  <si>
    <t>378.12</t>
    <phoneticPr fontId="5" type="noConversion"/>
  </si>
  <si>
    <t>LB1738</t>
    <phoneticPr fontId="5" type="noConversion"/>
  </si>
  <si>
    <t>Teacher Development in Higher Education: Existing Programs, Program Impact, and Future Trends</t>
  </si>
  <si>
    <t>Simon, Eszter</t>
  </si>
  <si>
    <t>370.711091724</t>
    <phoneticPr fontId="5" type="noConversion"/>
  </si>
  <si>
    <t>LB1727.D44</t>
    <phoneticPr fontId="5" type="noConversion"/>
  </si>
  <si>
    <t>Teacher Education and the Challenge of Development: A Global Analysis</t>
  </si>
  <si>
    <t>Moon, Bob</t>
  </si>
  <si>
    <t>372.6</t>
    <phoneticPr fontId="5" type="noConversion"/>
  </si>
  <si>
    <t>LB1576</t>
    <phoneticPr fontId="5" type="noConversion"/>
  </si>
  <si>
    <t>Teaching English, Language and Literacy</t>
  </si>
  <si>
    <t>Wyse, Dominic</t>
  </si>
  <si>
    <t>The Cultural Moment in Tourism</t>
  </si>
  <si>
    <t>Smith, Laurajane</t>
  </si>
  <si>
    <t>306.094</t>
    <phoneticPr fontId="5" type="noConversion"/>
  </si>
  <si>
    <t>D1055</t>
    <phoneticPr fontId="5" type="noConversion"/>
  </si>
  <si>
    <t>The Cultural Politics of Europe: European Capitals of Culture and European Union since the 1980s</t>
  </si>
  <si>
    <t>Patel, Kiran Klaus</t>
  </si>
  <si>
    <t>Law &amp; Courts</t>
  </si>
  <si>
    <t>323.4480973</t>
    <phoneticPr fontId="5" type="noConversion"/>
  </si>
  <si>
    <t>JC596.2.U5</t>
    <phoneticPr fontId="5" type="noConversion"/>
  </si>
  <si>
    <t>The Dual System of Privacy Rights in the United States</t>
  </si>
  <si>
    <t>McThomas, Mary</t>
  </si>
  <si>
    <t>387.71</t>
    <phoneticPr fontId="5" type="noConversion"/>
  </si>
  <si>
    <t>HE9774</t>
    <phoneticPr fontId="5" type="noConversion"/>
  </si>
  <si>
    <t>The Economic Geography of Air Transportation: Space, Time, and the Freedom of the Sky</t>
  </si>
  <si>
    <t>Bowen, John T.</t>
  </si>
  <si>
    <t>Sustainable Architecture</t>
  </si>
  <si>
    <t>720.483</t>
    <phoneticPr fontId="5" type="noConversion"/>
  </si>
  <si>
    <t>NA6230</t>
    <phoneticPr fontId="5" type="noConversion"/>
  </si>
  <si>
    <t>The Environmental Performance of Tall Buildings</t>
  </si>
  <si>
    <t>Goncalves, Joana Carla Soares</t>
  </si>
  <si>
    <t>Romanticism</t>
  </si>
  <si>
    <t>823.0099287</t>
    <phoneticPr fontId="5" type="noConversion"/>
  </si>
  <si>
    <t>PR830.W6</t>
    <phoneticPr fontId="5" type="noConversion"/>
  </si>
  <si>
    <t>The Female Romantics: Nineteenth-century Women Novelists and Byronism</t>
  </si>
  <si>
    <t>Franklin, Caroline</t>
  </si>
  <si>
    <t>577.3</t>
    <phoneticPr fontId="5" type="noConversion"/>
  </si>
  <si>
    <t>SD393</t>
    <phoneticPr fontId="5" type="noConversion"/>
  </si>
  <si>
    <t>The Global Economics of Forestry</t>
  </si>
  <si>
    <t>Hyde, William F.</t>
  </si>
  <si>
    <t>RFF Press</t>
  </si>
  <si>
    <t>382.45677</t>
    <phoneticPr fontId="5" type="noConversion"/>
  </si>
  <si>
    <t>HD9850.6</t>
    <phoneticPr fontId="5" type="noConversion"/>
  </si>
  <si>
    <t>The Global Political Economy of Trade Protectionism and Liberalization: Trade Reform and Economic Adjustment in Textiles and Clothing</t>
  </si>
  <si>
    <t>Heron, Tony</t>
  </si>
  <si>
    <t>CAD CAE CAM - Computing &amp; Information Technology</t>
  </si>
  <si>
    <t>690.011</t>
    <phoneticPr fontId="5" type="noConversion"/>
  </si>
  <si>
    <t>TH438.13</t>
    <phoneticPr fontId="5" type="noConversion"/>
  </si>
  <si>
    <t>The Impact of Building Information Modelling: Transforming Construction</t>
  </si>
  <si>
    <t>Crotty, Ray</t>
  </si>
  <si>
    <t>305.5520917492709041</t>
    <phoneticPr fontId="5" type="noConversion"/>
  </si>
  <si>
    <t>DS36.88</t>
    <phoneticPr fontId="5" type="noConversion"/>
  </si>
  <si>
    <t>The Making of the Arab Intellectual: Empire, Public Sphere and the Colonial Coordinates of Selfhood</t>
  </si>
  <si>
    <t>Hamzah, Dyala</t>
  </si>
  <si>
    <t>Energy Policy</t>
  </si>
  <si>
    <t>333.79</t>
    <phoneticPr fontId="5" type="noConversion"/>
  </si>
  <si>
    <t>HD9502.A2</t>
    <phoneticPr fontId="5" type="noConversion"/>
  </si>
  <si>
    <t>The Politics of Energy: Challenges for a Sustainable Future</t>
  </si>
  <si>
    <t>Vanderheiden, Steve</t>
  </si>
  <si>
    <t>Prehistoric Archaeology</t>
  </si>
  <si>
    <t>936.6</t>
    <phoneticPr fontId="5" type="noConversion"/>
  </si>
  <si>
    <t>GN835</t>
    <phoneticPr fontId="5" type="noConversion"/>
  </si>
  <si>
    <t>The Prehistory of Iberia: Debating Early Social Stratification and the State</t>
  </si>
  <si>
    <t>Cruz Berrocal, María</t>
    <phoneticPr fontId="5" type="noConversion"/>
  </si>
  <si>
    <t>Attitudes &amp; Persuasion</t>
  </si>
  <si>
    <t>153.8</t>
    <phoneticPr fontId="5" type="noConversion"/>
  </si>
  <si>
    <t>BF327</t>
    <phoneticPr fontId="5" type="noConversion"/>
  </si>
  <si>
    <t>The Psychology of Attitudes and Attitude Change: An Introductory Overview</t>
  </si>
  <si>
    <t>Forgas, Joseph P.</t>
  </si>
  <si>
    <t>Rhetoric</t>
  </si>
  <si>
    <t>370.1</t>
    <phoneticPr fontId="5" type="noConversion"/>
  </si>
  <si>
    <t>PA3265</t>
    <phoneticPr fontId="5" type="noConversion"/>
  </si>
  <si>
    <t>The Radical Pedagogies of Socrates and Freire: Ancient Rhetoric/Radical Praxis</t>
  </si>
  <si>
    <t>Brown, Stephen</t>
  </si>
  <si>
    <t>910.684</t>
    <phoneticPr fontId="5" type="noConversion"/>
  </si>
  <si>
    <t>G155.A1 V577</t>
    <phoneticPr fontId="5" type="noConversion"/>
  </si>
  <si>
    <t>Tourism and Crisis</t>
  </si>
  <si>
    <t>Visser, Gustav ; Ferreira, Sanette</t>
    <phoneticPr fontId="5" type="noConversion"/>
  </si>
  <si>
    <t>306.4819</t>
    <phoneticPr fontId="5" type="noConversion"/>
  </si>
  <si>
    <t>G155.A1 F695</t>
    <phoneticPr fontId="5" type="noConversion"/>
  </si>
  <si>
    <t>Tourism and National Identities: An International Perspective</t>
  </si>
  <si>
    <t>Frew, Elspeth</t>
  </si>
  <si>
    <t>Tourism Planning and Policy</t>
  </si>
  <si>
    <t>G155.A1 T68</t>
    <phoneticPr fontId="5" type="noConversion"/>
  </si>
  <si>
    <t>Tourism and Retail: The Psychogeography of Liminal Consumption</t>
  </si>
  <si>
    <t>McIntyre, Charles</t>
  </si>
  <si>
    <t>Tourism, Climate Change and Sustainability</t>
  </si>
  <si>
    <t>Reddy, Maharaj Vijay</t>
  </si>
  <si>
    <t>G155.A1 T5983</t>
    <phoneticPr fontId="5" type="noConversion"/>
  </si>
  <si>
    <t>Tourist Experience: Contemporary Perspectives</t>
  </si>
  <si>
    <t>Sharpley, Richard</t>
  </si>
  <si>
    <t>G155.A1 T5987</t>
    <phoneticPr fontId="5" type="noConversion"/>
  </si>
  <si>
    <t>Tourist Shopping Villages: Forms and Functions</t>
  </si>
  <si>
    <t>Murphy, Laurie; Benckendorff, Pierre</t>
    <phoneticPr fontId="5" type="noConversion"/>
  </si>
  <si>
    <t>306.4819 P359</t>
    <phoneticPr fontId="5" type="noConversion"/>
  </si>
  <si>
    <t xml:space="preserve">G155.A1 P3624 </t>
    <phoneticPr fontId="5" type="noConversion"/>
  </si>
  <si>
    <t>Tourists, Tourism and the Good Life</t>
  </si>
  <si>
    <t>Pearce, Philip; Filep, Sebasti</t>
  </si>
  <si>
    <t>Structure, Materials and Detailing</t>
  </si>
  <si>
    <t>721.2</t>
    <phoneticPr fontId="5" type="noConversion"/>
  </si>
  <si>
    <t>NA2940 .M 89</t>
    <phoneticPr fontId="5" type="noConversion"/>
  </si>
  <si>
    <t>Translucent Building Skins: Material Innovations in Modern and Contemporary Architecture</t>
  </si>
  <si>
    <t>Murray, Scott</t>
  </si>
  <si>
    <t>Social Policy</t>
  </si>
  <si>
    <t>361.26</t>
    <phoneticPr fontId="5" type="noConversion"/>
  </si>
  <si>
    <t>HN28</t>
    <phoneticPr fontId="5" type="noConversion"/>
  </si>
  <si>
    <t>Transnational Social Support</t>
  </si>
  <si>
    <t>Chambon, Adrienne</t>
  </si>
  <si>
    <t>Sociology &amp; Social Policy</t>
  </si>
  <si>
    <t>303.4</t>
    <phoneticPr fontId="5" type="noConversion"/>
  </si>
  <si>
    <t>HM831</t>
    <phoneticPr fontId="5" type="noConversion"/>
  </si>
  <si>
    <t>Ulrich Beck: An Introduction to the Theory of Second Modernity and the Risk Society</t>
  </si>
  <si>
    <t>Sørensen, Mads</t>
  </si>
  <si>
    <t>302.35</t>
    <phoneticPr fontId="5" type="noConversion"/>
  </si>
  <si>
    <t>HM500</t>
    <phoneticPr fontId="5" type="noConversion"/>
  </si>
  <si>
    <t>Visual Culture in Organizations: Theory and Cases</t>
  </si>
  <si>
    <t>361.37</t>
    <phoneticPr fontId="5" type="noConversion"/>
  </si>
  <si>
    <t>G156.5.V64</t>
    <phoneticPr fontId="5" type="noConversion"/>
  </si>
  <si>
    <t>Volunteer Tourism: Theoretical Frameworks and Practical Applications</t>
  </si>
  <si>
    <t>Benson, Angela M.</t>
  </si>
  <si>
    <t>Environment &amp; Resources</t>
  </si>
  <si>
    <t>338.10954</t>
    <phoneticPr fontId="5" type="noConversion"/>
  </si>
  <si>
    <t>TD303.A1</t>
    <phoneticPr fontId="5" type="noConversion"/>
  </si>
  <si>
    <t>Water Management, Food Security and Sustainable Agriculture in Developing Economies</t>
  </si>
  <si>
    <t>Dinesh Kumar, M.</t>
    <phoneticPr fontId="5" type="noConversion"/>
  </si>
  <si>
    <t>016.78092</t>
    <phoneticPr fontId="5" type="noConversion"/>
  </si>
  <si>
    <t>ML134.B96</t>
    <phoneticPr fontId="5" type="noConversion"/>
  </si>
  <si>
    <t>William Byrd: A Research and Information Guide</t>
  </si>
  <si>
    <t>Turbet, Richard</t>
  </si>
  <si>
    <t>International Criminal Law</t>
  </si>
  <si>
    <t>364.131</t>
    <phoneticPr fontId="5" type="noConversion"/>
  </si>
  <si>
    <t>K5250</t>
    <phoneticPr fontId="5" type="noConversion"/>
  </si>
  <si>
    <t>Women and Transitional Justice: The Experience of Women as Participants</t>
  </si>
  <si>
    <t>Yarwood, Lisa</t>
  </si>
  <si>
    <t>Contextualising Narrative Inquiry: Developing methodological approaches for local contexts</t>
  </si>
  <si>
    <t>Trahar, Sheila</t>
    <phoneticPr fontId="5" type="noConversion"/>
  </si>
  <si>
    <t>http://www.tandfebooks.com/isbn/9780203100875</t>
  </si>
  <si>
    <t>http://www.tandfebooks.com/isbn/9780203086131</t>
  </si>
  <si>
    <t>http://www.tandfebooks.com/isbn/9780203072462</t>
  </si>
  <si>
    <t>http://www.tandfebooks.com/isbn/9780203122976</t>
  </si>
  <si>
    <t>http://www.tandfebooks.com/isbn/9780203120095</t>
  </si>
  <si>
    <t>http://www.tandfebooks.com/isbn/9780203076446</t>
  </si>
  <si>
    <t>http://www.tandfebooks.com/isbn/9780203371282</t>
  </si>
  <si>
    <t>http://www.tandfebooks.com/isbn/9780203074916</t>
  </si>
  <si>
    <t>http://www.tandfebooks.com/isbn/9780203806869</t>
  </si>
  <si>
    <t>http://www.tandfebooks.com/isbn/9781849776356</t>
  </si>
  <si>
    <t>http://www.tandfebooks.com/isbn/9780203085677</t>
  </si>
  <si>
    <t>http://www.tandfebooks.com/isbn/9780203096130</t>
  </si>
  <si>
    <t>http://www.tandfebooks.com/isbn/9780203819265</t>
  </si>
  <si>
    <t>http://www.tandfebooks.com/isbn/9780203108659</t>
  </si>
  <si>
    <t>http://www.tandfebooks.com/isbn/9780203838297</t>
  </si>
  <si>
    <t>http://www.tandfebooks.com/isbn/9780203082898</t>
  </si>
  <si>
    <t>http://www.tandfebooks.com/isbn/9780203891230</t>
  </si>
  <si>
    <t>http://www.tandfebooks.com/isbn/9780203877661</t>
  </si>
  <si>
    <t>http://www.tandfebooks.com/isbn/9780203076910</t>
  </si>
  <si>
    <t>http://www.tandfebooks.com/isbn/9780203073124</t>
  </si>
  <si>
    <t>http://www.tandfebooks.com/isbn/9780203584361</t>
  </si>
  <si>
    <t>http://www.tandfebooks.com/isbn/9780203069820</t>
  </si>
  <si>
    <t>http://www.tandfebooks.com/isbn/9780203839249</t>
  </si>
  <si>
    <t>http://www.tandfebooks.com/isbn/9780203552483</t>
  </si>
  <si>
    <t>http://www.tandfebooks.com/isbn/9780203098011</t>
  </si>
  <si>
    <t>http://www.tandfebooks.com/isbn/9780203117996</t>
  </si>
  <si>
    <t>http://www.tandfebooks.com/isbn/9780203102985</t>
  </si>
  <si>
    <t>http://www.tandfebooks.com/isbn/9780203066317</t>
  </si>
  <si>
    <t>http://www.tandfebooks.com/isbn/9780203128558</t>
  </si>
  <si>
    <t>http://www.tandfebooks.com/isbn/9780203098578</t>
  </si>
  <si>
    <t>http://www.tandfebooks.com/isbn/9780203133583</t>
  </si>
  <si>
    <t>http://www.tandfebooks.com/isbn/9780203886083</t>
  </si>
  <si>
    <t>http://www.tandfebooks.com/isbn/9780203117989</t>
  </si>
  <si>
    <t>http://www.tandfebooks.com/isbn/9780203094433</t>
  </si>
  <si>
    <t>http://www.tandfebooks.com/isbn/9780203081181</t>
  </si>
  <si>
    <t>http://www.tandfebooks.com/isbn/9780203103593</t>
  </si>
  <si>
    <t>http://www.tandfebooks.com/isbn/9780203374597</t>
  </si>
  <si>
    <t>http://www.tandfebooks.com/isbn/9780203835616</t>
  </si>
  <si>
    <t>http://www.tandfebooks.com/isbn/9780203580981</t>
  </si>
  <si>
    <t>http://www.tandfebooks.com/isbn/9780203115527</t>
  </si>
  <si>
    <t>http://www.tandfebooks.com/isbn/9780203114988</t>
  </si>
  <si>
    <t>http://www.tandfebooks.com/isbn/9780203118580</t>
  </si>
  <si>
    <t>http://www.tandfebooks.com/isbn/9780203097014</t>
  </si>
  <si>
    <t>http://www.tandfebooks.com/isbn/9780203842331</t>
  </si>
  <si>
    <t>http://www.tandfebooks.com/isbn/9780203105986</t>
  </si>
  <si>
    <t>http://www.tandfebooks.com/isbn/9780203078761</t>
  </si>
  <si>
    <t>http://www.tandfebooks.com/isbn/9780203121900</t>
  </si>
  <si>
    <t>http://www.tandfebooks.com/isbn/9780203081402</t>
  </si>
  <si>
    <t>http://www.tandfebooks.com/isbn/9780203098455</t>
  </si>
  <si>
    <t>http://www.tandfebooks.com/isbn/9780203094716</t>
  </si>
  <si>
    <t>http://www.tandfebooks.com/isbn/9780203845844</t>
  </si>
  <si>
    <t>http://www.tandfebooks.com/isbn/9780203805015</t>
  </si>
  <si>
    <t>http://www.tandfebooks.com/isbn/9780203386064</t>
  </si>
  <si>
    <t>http://www.tandfebooks.com/isbn/9780203075357</t>
  </si>
  <si>
    <t>http://www.tandfebooks.com/isbn/9780203071809</t>
  </si>
  <si>
    <t>http://www.tandfebooks.com/isbn/9780203135921</t>
  </si>
  <si>
    <t>http://www.tandfebooks.com/isbn/9780203547342</t>
  </si>
  <si>
    <t>http://www.tandfebooks.com/isbn/9780203070338</t>
  </si>
  <si>
    <t>http://www.tandfebooks.com/isbn/9780203128213</t>
  </si>
  <si>
    <t>http://www.tandfebooks.com/isbn/9780203125038</t>
  </si>
  <si>
    <t>http://www.tandfebooks.com/isbn/9780203127575</t>
  </si>
  <si>
    <t>http://www.tandfebooks.com/isbn/9780203085752</t>
  </si>
  <si>
    <t>http://www.tandfebooks.com/isbn/9780203806890</t>
  </si>
  <si>
    <t>http://www.tandfebooks.com/isbn/9780203126462</t>
  </si>
  <si>
    <t>http://www.tandfebooks.com/isbn/9780203872956</t>
  </si>
  <si>
    <t>http://www.tandfebooks.com/isbn/9780203126523</t>
  </si>
  <si>
    <t>http://www.tandfebooks.com/isbn/9780203842553</t>
  </si>
  <si>
    <t>http://www.tandfebooks.com/isbn/9780203082119</t>
  </si>
  <si>
    <t>http://www.tandfebooks.com/isbn/9780203106785</t>
  </si>
  <si>
    <t>http://www.tandfebooks.com/isbn/9780203085554</t>
  </si>
  <si>
    <t>http://www.tandfebooks.com/isbn/9780203077443</t>
  </si>
  <si>
    <t>http://www.tandfebooks.com/isbn/9780080967004</t>
  </si>
  <si>
    <t>http://www.tandfebooks.com/isbn/9780203123195</t>
  </si>
  <si>
    <t>http://www.tandfebooks.com/isbn/9780203846810</t>
  </si>
  <si>
    <t>http://www.tandfebooks.com/isbn/9780203072592</t>
  </si>
  <si>
    <t>http://www.tandfebooks.com/isbn/9780203120316</t>
  </si>
  <si>
    <t>http://www.tandfebooks.com/isbn/9780203853252</t>
  </si>
  <si>
    <t>http://www.tandfebooks.com/isbn/9780203387054</t>
  </si>
  <si>
    <t>http://www.tandfebooks.com/isbn/9780203846414</t>
  </si>
  <si>
    <t>http://www.tandfebooks.com/isbn/9780203069837</t>
  </si>
  <si>
    <t>http://www.tandfebooks.com/isbn/9780203120422</t>
  </si>
  <si>
    <t>http://www.tandfebooks.com/isbn/9780203095508</t>
  </si>
  <si>
    <t>http://www.tandfebooks.com/isbn/9780203081365</t>
  </si>
  <si>
    <t>http://www.tandfebooks.com/isbn/9780203136133</t>
  </si>
  <si>
    <t>http://www.tandfebooks.com/isbn/9780203853177</t>
  </si>
  <si>
    <t>http://www.tandfebooks.com/isbn/9780203828939</t>
  </si>
  <si>
    <t>http://www.tandfebooks.com/isbn/9780203115763</t>
  </si>
  <si>
    <t>http://www.tandfebooks.com/isbn/9780203078518</t>
  </si>
  <si>
    <t>http://www.tandfebooks.com/isbn/9780203141205</t>
  </si>
  <si>
    <t>http://www.tandfebooks.com/isbn/9780203842300</t>
  </si>
  <si>
    <t>http://www.tandfebooks.com/isbn/9780203854495</t>
  </si>
  <si>
    <t>http://www.tandfebooks.com/isbn/9780203803981</t>
  </si>
  <si>
    <t>http://www.tandfebooks.com/isbn/9780203081976</t>
  </si>
  <si>
    <t>http://www.tandfebooks.com/isbn/9780203117484</t>
  </si>
  <si>
    <t>http://www.tandfebooks.com/isbn/9780203102039</t>
  </si>
  <si>
    <t>http://www.tandfebooks.com/isbn/9780203893012</t>
  </si>
  <si>
    <t>http://www.tandfebooks.com/isbn/9780203833926</t>
  </si>
  <si>
    <t>http://www.tandfebooks.com/isbn/9780203386231</t>
  </si>
  <si>
    <t>http://www.tandfebooks.com/isbn/9780203841143</t>
  </si>
  <si>
    <t>http://www.tandfebooks.com/isbn/9780203801246</t>
  </si>
  <si>
    <t>http://www.tandfebooks.com/isbn/9780203803219</t>
  </si>
  <si>
    <t>http://www.tandfebooks.com/isbn/9780203839171</t>
  </si>
  <si>
    <t>http://www.tandfebooks.com/isbn/9780203068205</t>
  </si>
  <si>
    <t>http://www.tandfebooks.com/isbn/9780203131497</t>
  </si>
  <si>
    <t>http://www.tandfebooks.com/isbn/9780203115695</t>
  </si>
  <si>
    <t>http://www.tandfebooks.com/isbn/9780203138847</t>
  </si>
  <si>
    <t>http://www.tandfebooks.com/isbn/9780203584330</t>
  </si>
  <si>
    <t>http://www.tandfebooks.com/isbn/9780203804148</t>
  </si>
  <si>
    <t>http://www.tandfebooks.com/isbn/9780203805312</t>
  </si>
  <si>
    <t>http://www.tandfebooks.com/isbn/9780240818993</t>
  </si>
  <si>
    <t>http://www.tandfebooks.com/isbn/9780203101711</t>
  </si>
  <si>
    <t>http://www.tandfebooks.com/isbn/9780203881651</t>
  </si>
  <si>
    <t>http://www.tandfebooks.com/isbn/9780203937693</t>
  </si>
  <si>
    <t>http://www.tandfebooks.com/isbn/9780203858462</t>
  </si>
  <si>
    <t>http://www.tandfebooks.com/isbn/9780203095249</t>
  </si>
  <si>
    <t>http://www.tandfebooks.com/isbn/9780203100721</t>
  </si>
  <si>
    <t>http://www.tandfebooks.com/isbn/9780203133293</t>
  </si>
  <si>
    <t>http://www.tandfebooks.com/isbn/9780203148259</t>
  </si>
  <si>
    <t>http://www.tandfebooks.com/isbn/9780203848203</t>
  </si>
  <si>
    <t>http://www.tandfebooks.com/isbn/9780203136751</t>
  </si>
  <si>
    <t>http://www.tandfebooks.com/isbn/9780203850329</t>
  </si>
  <si>
    <t>http://www.tandfebooks.com/isbn/9780203849736</t>
  </si>
  <si>
    <t>http://www.tandfebooks.com/isbn/9780203893876</t>
  </si>
  <si>
    <t>http://www.tandfebooks.com/isbn/9780203074626</t>
  </si>
  <si>
    <t>http://www.tandfebooks.com/isbn/9780203127711</t>
  </si>
  <si>
    <t>http://www.tandfebooks.com/isbn/9780203098646</t>
  </si>
  <si>
    <t>http://www.tandfebooks.com/isbn/9780203114070</t>
  </si>
  <si>
    <t>http://www.tandfebooks.com/isbn/9780123851970</t>
  </si>
  <si>
    <t>http://www.tandfebooks.com/isbn/9780203855416</t>
  </si>
  <si>
    <t>http://www.tandfebooks.com/isbn/9780203012246</t>
  </si>
  <si>
    <t>http://www.tandfebooks.com/isbn/9780203096826</t>
  </si>
  <si>
    <t>http://www.tandfebooks.com/isbn/9780203094259</t>
  </si>
  <si>
    <t>http://www.tandfebooks.com/isbn/9780203073520</t>
  </si>
  <si>
    <t>http://www.tandfebooks.com/isbn/9780203831755</t>
  </si>
  <si>
    <t>http://www.tandfebooks.com/isbn/9780203081082</t>
  </si>
  <si>
    <t>http://www.tandfebooks.com/isbn/9780203076958</t>
  </si>
  <si>
    <t>http://www.tandfebooks.com/isbn/9780203857359</t>
  </si>
  <si>
    <t>http://www.tandfebooks.com/isbn/9781849776554</t>
  </si>
  <si>
    <t>http://www.tandfebooks.com/isbn/9780203103616</t>
  </si>
  <si>
    <t>http://www.tandfebooks.com/isbn/9780203122693</t>
  </si>
  <si>
    <t>http://www.tandfebooks.com/isbn/9780203114940</t>
  </si>
  <si>
    <t>http://www.tandfebooks.com/isbn/9780203836019</t>
  </si>
  <si>
    <t>http://www.tandfebooks.com/isbn/9780203080474</t>
  </si>
  <si>
    <t>http://www.tandfebooks.com/isbn/9780203720196</t>
  </si>
  <si>
    <t>http://www.tandfebooks.com/isbn/9780203072035</t>
  </si>
  <si>
    <t>http://www.tandfebooks.com/isbn/9780203841303</t>
  </si>
  <si>
    <t>http://www.tandfebooks.com/isbn/9780203334126</t>
  </si>
  <si>
    <t>http://www.tandfebooks.com/isbn/9780203114049</t>
  </si>
  <si>
    <t>http://www.tandfebooks.com/isbn/9780203855966</t>
  </si>
  <si>
    <t>http://www.tandfebooks.com/isbn/9780203133859</t>
  </si>
  <si>
    <t>http://www.tandfebooks.com/isbn/9780203128954</t>
  </si>
  <si>
    <t>http://www.tandfebooks.com/isbn/9780203855942</t>
  </si>
  <si>
    <t>http://www.tandfebooks.com/isbn/9780203834824</t>
  </si>
  <si>
    <t>http://www.tandfebooks.com/isbn/9780203845868</t>
  </si>
  <si>
    <t>http://www.tandfebooks.com/isbn/9780203101537</t>
  </si>
  <si>
    <t>http://www.tandfebooks.com/isbn/9780203139417</t>
  </si>
  <si>
    <t>http://www.tandfebooks.com/isbn/9780203107928</t>
  </si>
  <si>
    <t>http://www.tandfebooks.com/isbn/9780203848685</t>
  </si>
  <si>
    <t>http://www.tandfebooks.com/isbn/9780203854266</t>
  </si>
  <si>
    <t>http://www.tandfebooks.com/isbn/9780203104873</t>
  </si>
  <si>
    <t>http://www.tandfebooks.com/isbn/9780203112342</t>
  </si>
  <si>
    <t>http://www.tandfebooks.com/isbn/9780203077627</t>
  </si>
  <si>
    <t>http://www.tandfebooks.com/isbn/9780203071700</t>
  </si>
  <si>
    <t>Taiwanese Business or Chinese Security Asset: A changing pattern of interaction between Taiwanese businesses and Chinese governments</t>
  </si>
  <si>
    <t>Lee, Chun-Yi</t>
  </si>
  <si>
    <t>Marriage &amp; Couples Therapy</t>
  </si>
  <si>
    <t>Common Dilemmas in Couple Therapy</t>
  </si>
  <si>
    <t>Leavitt, Judith P.</t>
  </si>
  <si>
    <t>Peacekeeping</t>
  </si>
  <si>
    <t>Corruption and Post-Conflict Peacebuilding: Selling the Peace?</t>
  </si>
  <si>
    <t>History</t>
  </si>
  <si>
    <t>A History of History</t>
  </si>
  <si>
    <t>Munslow, Alun</t>
  </si>
  <si>
    <t>A Philosophy of the Screenplay</t>
  </si>
  <si>
    <t>Nannicelli, Ted</t>
  </si>
  <si>
    <t>Aesthetics</t>
  </si>
  <si>
    <t>Aesthetics After Metaphysics: From Mimesis to Metaphor</t>
  </si>
  <si>
    <t>Beistegui, Miguel</t>
  </si>
  <si>
    <t>Animality in British Romanticism: The Aesthetics of Species</t>
  </si>
  <si>
    <t>Heymans, Peter</t>
  </si>
  <si>
    <t>Biofuels and Rural Poverty</t>
  </si>
  <si>
    <t>Clancy, Joy</t>
  </si>
  <si>
    <t>Carbon Capture and Sequestration: Removing the Legal and Regulatory Barriers</t>
  </si>
  <si>
    <t>Morgan, M. Granger</t>
  </si>
  <si>
    <t>Cinema Industry</t>
  </si>
  <si>
    <t>700.23</t>
  </si>
  <si>
    <t>Careers in Creative Industries</t>
  </si>
  <si>
    <t>Case Studies in Crisis Communication: International Perspectives on Hits and Misses</t>
  </si>
  <si>
    <t>Children's Drawing and Writing: The Remarkable in the Unremarkable</t>
  </si>
  <si>
    <t>Mavers, Diane</t>
  </si>
  <si>
    <t>Chinese Politics</t>
  </si>
  <si>
    <t>China-Taiwan Relations in a Global Context: Taiwan's Foreign Policy and Relations</t>
  </si>
  <si>
    <t>Wei, C. X. George</t>
  </si>
  <si>
    <t>Film Theory</t>
  </si>
  <si>
    <t>Cinema as Weather: Stylistic Screens and Atmospheric Change</t>
  </si>
  <si>
    <t>McKim, Kristi</t>
  </si>
  <si>
    <t>Civic Resources and the Future of the European Union</t>
  </si>
  <si>
    <t>Cognitive Behavioral Therapy for the Busy Child Psychiatrist and Other Mental Health Professionals: Rubrics and Rudiments</t>
  </si>
  <si>
    <t>Media Industries</t>
  </si>
  <si>
    <t>De-Convergence of Global Media Industries</t>
  </si>
  <si>
    <t>Jin, Dal Yong</t>
  </si>
  <si>
    <t>Emotions, Imagination, and Moral Reasoning</t>
  </si>
  <si>
    <t>Reading, Psychology of</t>
  </si>
  <si>
    <t>Explaining Individual Differences in Reading: Theory and Evidence</t>
  </si>
  <si>
    <t>Global Variations in the Political and Social Economy of Care: Worlds Apart</t>
  </si>
  <si>
    <t>Green Buildings and the Law</t>
  </si>
  <si>
    <t>Intergroup Behavior</t>
  </si>
  <si>
    <t>Intergroup Conflicts and Their Resolution: A Social Psychological Perspective</t>
  </si>
  <si>
    <t>Law, Ethics and Compromise at the Limits of Life: To Treat or not to Treat?</t>
  </si>
  <si>
    <t>Huxtable, Richard</t>
  </si>
  <si>
    <t>Education &amp; Development</t>
  </si>
  <si>
    <t>Learner-centred Education in International Perspective: Whose pedagogy for whose development?</t>
  </si>
  <si>
    <t>Schweisfurth, Michele</t>
  </si>
  <si>
    <t>Psychiatry &amp; Clinical Psychology - Adult</t>
  </si>
  <si>
    <t>Mental Health Services for Adults with Intellectual Disability: Strategies and Solutions</t>
  </si>
  <si>
    <t>Mnemonology: Mnemonics for the 21st Century</t>
  </si>
  <si>
    <t>Worthen, James B.; Hunt, R. Re</t>
  </si>
  <si>
    <t>Cognitive Neuroscience</t>
  </si>
  <si>
    <t>Neuroscience of Decision Making</t>
  </si>
  <si>
    <t>New Perspectives on Emotions in Finance: The Sociology of Confidence, Fear and Betrayal</t>
  </si>
  <si>
    <t>Environment &amp; Philosophy</t>
  </si>
  <si>
    <t>Nuclear Waste Management and Legitimacy: Nihilism and Responsibility</t>
  </si>
  <si>
    <t>Andrén, Mats</t>
  </si>
  <si>
    <t>Poisonous Parenting: Toxic Relationships Between Parents and Their Adult Children</t>
  </si>
  <si>
    <t>Social Capital and Institutional Constraints: A Comparative Analysis of China, Taiwan and the US</t>
  </si>
  <si>
    <t>Son, Joonmo</t>
  </si>
  <si>
    <t>Solar Domestic Water Heating: The Earthscan Expert Handbook for Planning, Design and Installation</t>
  </si>
  <si>
    <t>Laughton, Chris</t>
  </si>
  <si>
    <t>Spoken Corpus Linguistics: From Monomodal to Multimodal</t>
  </si>
  <si>
    <t>Adolphs, Svenja</t>
  </si>
  <si>
    <t>The Early Years Health and Safety Handbook</t>
  </si>
  <si>
    <t>Parker, Lynn</t>
  </si>
  <si>
    <t>Applied Linguistics</t>
  </si>
  <si>
    <t>The Economics of the Multilingual Workplace</t>
  </si>
  <si>
    <t>Grin, François; Sfreddo, Claud</t>
  </si>
  <si>
    <t>The Economics of Tourism Destinations: 2nd Edition</t>
  </si>
  <si>
    <t>Vanhove, Norbert</t>
  </si>
  <si>
    <t>The Economy of Lower Yangzi Delta in Late Imperial China: Connecting Money, Markets, and Institutions</t>
  </si>
  <si>
    <t>The Effective Teacher's Guide to Dyslexia and other Learning Difficulties (Learning Disabilities): Practical strategies</t>
  </si>
  <si>
    <t>The Effective Teacher's Guide to Sensory and Physical Impairments: Sensory, Orthopaedic, Motor and Health Impairments, and Traumatic Brain Injury</t>
  </si>
  <si>
    <t>The European Union and South East Europe: The Dynamics of Europeanization and Multilevel Governance</t>
  </si>
  <si>
    <t>Geddes, Andrew</t>
  </si>
  <si>
    <t>The Social Meaning of Children and Fertility Change in Europe</t>
  </si>
  <si>
    <t>Architectural History</t>
  </si>
  <si>
    <t>Towards a New Architect: the Guide for Architecture Students</t>
  </si>
  <si>
    <t>Shariff, Yasmin; Tankard, Jane</t>
  </si>
  <si>
    <t>Training Cognition: Optimizing Efficiency, Durability, and Generalizability</t>
  </si>
  <si>
    <t>Introductory Philosophy</t>
  </si>
  <si>
    <t>BD21</t>
  </si>
  <si>
    <t>9780203069851</t>
  </si>
  <si>
    <t>9781138138933</t>
  </si>
  <si>
    <t>101 Philosophy Problems</t>
  </si>
  <si>
    <t>Cohen, Martin</t>
  </si>
  <si>
    <t>http://www.tandfebooks.com/isbn/9780203069851</t>
  </si>
  <si>
    <t>Filmmaking and Postproduction</t>
  </si>
  <si>
    <t>TR860</t>
  </si>
  <si>
    <t>9780240818764</t>
  </si>
  <si>
    <t>9780240818757</t>
  </si>
  <si>
    <t>3D Storytelling: How Stereoscopic 3D Works and How to Use It</t>
  </si>
  <si>
    <t>Block, Bruce</t>
  </si>
  <si>
    <t>http://www.tandfebooks.com/isbn/9780240818764</t>
  </si>
  <si>
    <t>Classroom Management &amp; Organisation</t>
  </si>
  <si>
    <t>LB3011</t>
  </si>
  <si>
    <t>9781315854465</t>
  </si>
  <si>
    <t>9781138169289</t>
  </si>
  <si>
    <t>75 Quick and Easy Solutions to Common Classroom Disruptions</t>
  </si>
  <si>
    <t>Harris, Bryan</t>
  </si>
  <si>
    <t>http://www.tandfebooks.com/isbn/9781315854465</t>
  </si>
  <si>
    <t>TH880</t>
  </si>
  <si>
    <t>9781315857510</t>
  </si>
  <si>
    <t>9780415705578</t>
  </si>
  <si>
    <t>A Carbon Primer for the Built Environment</t>
  </si>
  <si>
    <t>Foxell, Simon</t>
  </si>
  <si>
    <t>http://www.tandfebooks.com/isbn/9781315857510</t>
  </si>
  <si>
    <t>Neuropsychology</t>
  </si>
  <si>
    <t>RC394.V57</t>
  </si>
  <si>
    <t>9780203558096</t>
  </si>
  <si>
    <t>9781848720725</t>
  </si>
  <si>
    <t>A Case Study in Visual Agnosia Revisited: To see but not to see</t>
  </si>
  <si>
    <t>Humphreys, Glyn</t>
  </si>
  <si>
    <t>http://www.tandfebooks.com/isbn/9780203558096</t>
  </si>
  <si>
    <t>Gifted &amp; Talented</t>
  </si>
  <si>
    <t>9780203154489</t>
  </si>
  <si>
    <t>9780415898805</t>
  </si>
  <si>
    <t>A Century of Contributions to Gifted Education: Illuminating Lives</t>
  </si>
  <si>
    <t>Robinson, Ann</t>
  </si>
  <si>
    <t>http://www.tandfebooks.com/isbn/9780203154489</t>
  </si>
  <si>
    <t>Terrorism</t>
  </si>
  <si>
    <t>HV6432</t>
  </si>
  <si>
    <t>9781315884097</t>
  </si>
  <si>
    <t>9780415709415</t>
  </si>
  <si>
    <t>A Citizen's Guide to Terrorism and Counterterrorism</t>
  </si>
  <si>
    <t>Harmon, Christopher C.</t>
  </si>
  <si>
    <t>http://www.tandfebooks.com/isbn/9781315884097</t>
  </si>
  <si>
    <t>Constitutional Law</t>
  </si>
  <si>
    <t>KF4550.Z9</t>
  </si>
  <si>
    <t>9780203755778</t>
  </si>
  <si>
    <t>9780415843799</t>
  </si>
  <si>
    <t>A Citizen's Guide to the Constitution and the Supreme Court: Constitutional Conflict in American Politics</t>
  </si>
  <si>
    <t>Marietta, Morgan</t>
  </si>
  <si>
    <t>http://www.tandfebooks.com/isbn/9780203755778</t>
  </si>
  <si>
    <t>Cognitive Neuropsychology</t>
  </si>
  <si>
    <t>RC425</t>
  </si>
  <si>
    <t>9781315852447</t>
  </si>
  <si>
    <t>9781848720978</t>
  </si>
  <si>
    <t>A Cognitive Neuropsychological Approach to Assessment and Intervention in Aphasia: A clinician's guide</t>
  </si>
  <si>
    <t>Whitworth, Anne</t>
  </si>
  <si>
    <t>http://www.tandfebooks.com/isbn/9781315852447</t>
  </si>
  <si>
    <t>Mental Health</t>
  </si>
  <si>
    <t>9780203072493</t>
  </si>
  <si>
    <t>9780415662277</t>
  </si>
  <si>
    <t>A Counselor's Introduction to Neuroscience</t>
  </si>
  <si>
    <t>Sikorski, Angela</t>
  </si>
  <si>
    <t>http://www.tandfebooks.com/isbn/9780203072493</t>
  </si>
  <si>
    <t>Work &amp; Organizational Psychology</t>
  </si>
  <si>
    <t>HD7261</t>
  </si>
  <si>
    <t>9780203078990</t>
  </si>
  <si>
    <t>9781848720855</t>
  </si>
  <si>
    <t>A Day in the Life of a Happy Worker</t>
  </si>
  <si>
    <t>Bakker, Arnold B.</t>
  </si>
  <si>
    <t>http://www.tandfebooks.com/isbn/9780203078990</t>
  </si>
  <si>
    <t>19th Century Literature</t>
  </si>
  <si>
    <t>PR468.O74</t>
  </si>
  <si>
    <t>9781315884073</t>
  </si>
  <si>
    <t>9780415712415</t>
  </si>
  <si>
    <t>A Female Poetics of Empire: From Eliot to Woolf</t>
  </si>
  <si>
    <t>Kuehn, Julia</t>
  </si>
  <si>
    <t>http://www.tandfebooks.com/isbn/9781315884073</t>
  </si>
  <si>
    <t>LC2781</t>
  </si>
  <si>
    <t>9780203817612</t>
  </si>
  <si>
    <t>9780415892728</t>
  </si>
  <si>
    <t>A Guide to Fundraising at Historically Black Colleges and Universities: An All Campus Approach</t>
  </si>
  <si>
    <t>Gasman, Marybeth</t>
  </si>
  <si>
    <t>http://www.tandfebooks.com/isbn/9780203817612</t>
  </si>
  <si>
    <t>Social Work Practice</t>
  </si>
  <si>
    <t>9780203794845</t>
  </si>
  <si>
    <t>9780415703215</t>
  </si>
  <si>
    <t>A Mutual-Aid Model for Social Work with Groups</t>
  </si>
  <si>
    <t>Steinberg, Dominique Moyse</t>
  </si>
  <si>
    <t>http://www.tandfebooks.com/isbn/9780203794845</t>
  </si>
  <si>
    <t>School Leadership, Management &amp; Administration</t>
  </si>
  <si>
    <t>LC1037.8.G7</t>
  </si>
  <si>
    <t>9781315850924</t>
  </si>
  <si>
    <t>9780415816458</t>
  </si>
  <si>
    <t>A Practical Guide to Career Learning and Development: Innovation in careers education 11-19</t>
  </si>
  <si>
    <t>Bassot, Barbara</t>
  </si>
  <si>
    <t>http://www.tandfebooks.com/isbn/9781315850924</t>
  </si>
  <si>
    <t>Theatrical Production</t>
  </si>
  <si>
    <t>PN2053</t>
  </si>
  <si>
    <t>9780203555996</t>
  </si>
  <si>
    <t>9780415663243</t>
  </si>
  <si>
    <t>A Practical Guide to Greener Theatre: Introduce Sustainability Into Your Productions</t>
  </si>
  <si>
    <t>Jones, Ellen</t>
  </si>
  <si>
    <t>http://www.tandfebooks.com/isbn/9780203555996</t>
  </si>
  <si>
    <t>English</t>
  </si>
  <si>
    <t>9780203101056</t>
  </si>
  <si>
    <t>9780415675055</t>
  </si>
  <si>
    <t>A Practical Guide to Teaching English in the Secondary School</t>
  </si>
  <si>
    <t>Green, Andrew</t>
  </si>
  <si>
    <t>http://www.tandfebooks.com/isbn/9780203101056</t>
  </si>
  <si>
    <t>European History</t>
  </si>
  <si>
    <t>9780203375358</t>
  </si>
  <si>
    <t>9780415628433</t>
  </si>
  <si>
    <t>A Social History of Twentieth-Century Europe</t>
  </si>
  <si>
    <t>Tomka, Béla</t>
  </si>
  <si>
    <t>http://www.tandfebooks.com/isbn/9780203375358</t>
  </si>
  <si>
    <t>9780203134894</t>
  </si>
  <si>
    <t>9780415809672</t>
  </si>
  <si>
    <t>A Student's Guide to Education Studies</t>
  </si>
  <si>
    <t>Ward, Stephen</t>
  </si>
  <si>
    <t>http://www.tandfebooks.com/isbn/9780203134894</t>
  </si>
  <si>
    <t>PA3265</t>
  </si>
  <si>
    <t>9780203114841</t>
  </si>
  <si>
    <t>9780415532402</t>
  </si>
  <si>
    <t>A Synoptic History of Classical Rhetoric</t>
  </si>
  <si>
    <t>Murphy, James J.</t>
  </si>
  <si>
    <t>http://www.tandfebooks.com/isbn/9780203114841</t>
  </si>
  <si>
    <t>PN171.A33</t>
  </si>
  <si>
    <t>9780203095010</t>
  </si>
  <si>
    <t>9780415539371</t>
  </si>
  <si>
    <t>A Theory of Adaptation</t>
  </si>
  <si>
    <t>Hutcheon, Linda</t>
  </si>
  <si>
    <t>http://www.tandfebooks.com/isbn/9780203095010</t>
  </si>
  <si>
    <t>Race &amp; Ethnic Studies</t>
  </si>
  <si>
    <t>HV6197.U5</t>
  </si>
  <si>
    <t>9780203828564</t>
  </si>
  <si>
    <t>9780415883573</t>
  </si>
  <si>
    <t>A Theory of African American Offending: Race, Racism, and Crime</t>
  </si>
  <si>
    <t>Unnever, James</t>
  </si>
  <si>
    <t>http://www.tandfebooks.com/isbn/9780203828564</t>
  </si>
  <si>
    <t>P301</t>
  </si>
  <si>
    <t>9780203129029</t>
  </si>
  <si>
    <t>9780415503556</t>
  </si>
  <si>
    <t>A Theory of Contemporary Rhetoric</t>
  </si>
  <si>
    <t>Andrews, Richard</t>
  </si>
  <si>
    <t>http://www.tandfebooks.com/isbn/9780203129029</t>
  </si>
  <si>
    <t>HF5616.E3</t>
  </si>
  <si>
    <t>9780203123300</t>
  </si>
  <si>
    <t>9780415482615</t>
  </si>
  <si>
    <t>Accounting and Order</t>
  </si>
  <si>
    <t>http://www.tandfebooks.com/isbn/9780203123300</t>
  </si>
  <si>
    <t>Business History</t>
  </si>
  <si>
    <t>HF5686.C7</t>
  </si>
  <si>
    <t>9781315880051</t>
  </si>
  <si>
    <t>9780415716178</t>
  </si>
  <si>
    <t>Accounting by the First Public Company: The Pursuit of Supremacy</t>
  </si>
  <si>
    <t>Funnell, Warwick</t>
  </si>
  <si>
    <t>http://www.tandfebooks.com/isbn/9781315880051</t>
  </si>
  <si>
    <t>HM571</t>
  </si>
  <si>
    <t>9781315851563</t>
  </si>
  <si>
    <t>9780415712293</t>
  </si>
  <si>
    <t>Action Research, Innovation and Change: International perspectives across disciplines</t>
  </si>
  <si>
    <t>Stern, Thomas</t>
  </si>
  <si>
    <t>http://www.tandfebooks.com/isbn/9781315851563</t>
  </si>
  <si>
    <t>PE1065</t>
  </si>
  <si>
    <t>9781315832920</t>
  </si>
  <si>
    <t>9781408296851</t>
  </si>
  <si>
    <t>Active Listening</t>
  </si>
  <si>
    <t>Rost, Michael</t>
  </si>
  <si>
    <t>http://www.tandfebooks.com/isbn/9781315832920</t>
  </si>
  <si>
    <t>HC85</t>
  </si>
  <si>
    <t>9780203136294</t>
  </si>
  <si>
    <t>9780415696531</t>
  </si>
  <si>
    <t>Adaptive Collaborative Approaches in Natural Resource Governance: Rethinking Participation, Learning and Innovation</t>
  </si>
  <si>
    <t>Ojha, Hemant R.</t>
  </si>
  <si>
    <t>http://www.tandfebooks.com/isbn/9780203136294</t>
  </si>
  <si>
    <t>Child &amp; Adolescent Psychiatry &amp; Clinical Psychology</t>
  </si>
  <si>
    <t>RJ503</t>
  </si>
  <si>
    <t>9781315883816</t>
  </si>
  <si>
    <t>9780415689168</t>
  </si>
  <si>
    <t>Adolescent Mental Health: Prevention and intervention</t>
  </si>
  <si>
    <t>Ogden, Terje</t>
  </si>
  <si>
    <t>http://www.tandfebooks.com/isbn/9781315883816</t>
  </si>
  <si>
    <t>Music Theory</t>
  </si>
  <si>
    <t>MT6.B294</t>
  </si>
  <si>
    <t>9780203122716</t>
  </si>
  <si>
    <t>9780415892148</t>
  </si>
  <si>
    <t>Advanced Schenkerian Analysis: Perspectives on Phrase Rhythm, Motive, and Form</t>
  </si>
  <si>
    <t>Beach, David</t>
  </si>
  <si>
    <t>http://www.tandfebooks.com/isbn/9780203122716</t>
  </si>
  <si>
    <t>HF5549.5.A34</t>
  </si>
  <si>
    <t>9780203078839</t>
  </si>
  <si>
    <t>9780415627689</t>
  </si>
  <si>
    <t>Affirmative Action, Ethnicity and Conflict</t>
  </si>
  <si>
    <t>Gomez, Edmund Terence</t>
  </si>
  <si>
    <t>http://www.tandfebooks.com/isbn/9780203078839</t>
  </si>
  <si>
    <t>9781315882758</t>
  </si>
  <si>
    <t>9780415628556</t>
  </si>
  <si>
    <t>Affordable and Social Housing: Policy and Practice</t>
  </si>
  <si>
    <t>Reeves, Paul</t>
  </si>
  <si>
    <t>http://www.tandfebooks.com/isbn/9781315882758</t>
  </si>
  <si>
    <t>Food and Beverage Management</t>
  </si>
  <si>
    <t>HD9000.5</t>
  </si>
  <si>
    <t>9780203804520</t>
  </si>
  <si>
    <t>9780415671460</t>
  </si>
  <si>
    <t>Alternative Food Networks: Knowledge, Practice, and Politics</t>
  </si>
  <si>
    <t>Goodman, David; DuPuis, E. Melanie</t>
  </si>
  <si>
    <t>http://www.tandfebooks.com/isbn/9780203804520</t>
  </si>
  <si>
    <t>9780203708361</t>
  </si>
  <si>
    <t>9780415856997</t>
  </si>
  <si>
    <t>Alzheimer's Disease and Other Dementias: A Practical Guide</t>
  </si>
  <si>
    <t>Agronin, Marc E.</t>
  </si>
  <si>
    <t>http://www.tandfebooks.com/isbn/9780203708361</t>
  </si>
  <si>
    <t>Musicals</t>
  </si>
  <si>
    <t>ML3477</t>
  </si>
  <si>
    <t>9780203071205</t>
  </si>
  <si>
    <t>9780415810074</t>
  </si>
  <si>
    <t>America's Songs II: Songs from the 1890s to the Post-War Years</t>
  </si>
  <si>
    <t>Lasser, Michael</t>
  </si>
  <si>
    <t>http://www.tandfebooks.com/isbn/9780203071205</t>
  </si>
  <si>
    <t>9780203145814</t>
  </si>
  <si>
    <t>9780415807739</t>
  </si>
  <si>
    <t>An Introduction to Consultee-Centered Consultation in the Schools: A Step-by-Step Guide to the Process and Skills</t>
  </si>
  <si>
    <t>Sandoval, Jonathan H.</t>
  </si>
  <si>
    <t>http://www.tandfebooks.com/isbn/9780203145814</t>
  </si>
  <si>
    <t>Design History</t>
  </si>
  <si>
    <t>NK1390</t>
  </si>
  <si>
    <t>9780203129999</t>
  </si>
  <si>
    <t>9780415686181</t>
  </si>
  <si>
    <t>An Introduction to Design and Culture: 1900 to the Present</t>
  </si>
  <si>
    <t>Sparke, Penny</t>
  </si>
  <si>
    <t>http://www.tandfebooks.com/isbn/9780203129999</t>
  </si>
  <si>
    <t>D2025</t>
  </si>
  <si>
    <t>9780203128053</t>
  </si>
  <si>
    <t>9780415599221</t>
  </si>
  <si>
    <t>An Introduction to European Foreign Policy</t>
  </si>
  <si>
    <t>Cameron, Fraser</t>
  </si>
  <si>
    <t>http://www.tandfebooks.com/isbn/9780203128053</t>
  </si>
  <si>
    <t>RC480.8</t>
  </si>
  <si>
    <t>9781315882185</t>
  </si>
  <si>
    <t>9780415817271</t>
  </si>
  <si>
    <t>An Introduction to the Therapeutic Frame</t>
  </si>
  <si>
    <t>Gray, Anne</t>
  </si>
  <si>
    <t>http://www.tandfebooks.com/isbn/9781315882185</t>
  </si>
  <si>
    <t>9781315856056</t>
  </si>
  <si>
    <t>9780415726696</t>
  </si>
  <si>
    <t>An Introduction to Using Theory in Social Work Practice</t>
  </si>
  <si>
    <t>Forte, James A.</t>
  </si>
  <si>
    <t>http://www.tandfebooks.com/isbn/9781315856056</t>
  </si>
  <si>
    <t>P302.84</t>
  </si>
  <si>
    <t>9781315851938</t>
  </si>
  <si>
    <t>9780415666312</t>
  </si>
  <si>
    <t>Analysing Power in Language: A practical guide</t>
  </si>
  <si>
    <t>Bartlett, Tom</t>
  </si>
  <si>
    <t>http://www.tandfebooks.com/isbn/9781315851938</t>
  </si>
  <si>
    <t>Communication Research Methods</t>
  </si>
  <si>
    <t>P93</t>
  </si>
  <si>
    <t>9780203551691</t>
  </si>
  <si>
    <t>9780415517669</t>
  </si>
  <si>
    <t>Analyzing Media Messages: Using Quantitative Content Analysis in Research</t>
  </si>
  <si>
    <t>Riff, Daniel</t>
  </si>
  <si>
    <t>http://www.tandfebooks.com/isbn/9780203551691</t>
  </si>
  <si>
    <t>RC489.P47</t>
  </si>
  <si>
    <t>9780203832103</t>
  </si>
  <si>
    <t>9780415888349</t>
  </si>
  <si>
    <t>Animal Assisted Therapy in Counseling</t>
  </si>
  <si>
    <t>Chandler, Cynthia K.</t>
  </si>
  <si>
    <t>http://www.tandfebooks.com/isbn/9780203832103</t>
  </si>
  <si>
    <t>RM931.A65</t>
  </si>
  <si>
    <t>9780203830826</t>
  </si>
  <si>
    <t>9780415889605</t>
  </si>
  <si>
    <t>Animal-Assisted Brief Therapy, Second Edition: A Solution-Focused Approach</t>
  </si>
  <si>
    <t>Pichot, Teri</t>
  </si>
  <si>
    <t>http://www.tandfebooks.com/isbn/9780203830826</t>
  </si>
  <si>
    <t>Econometrics</t>
  </si>
  <si>
    <t>9780203102411</t>
  </si>
  <si>
    <t>9780415676816</t>
  </si>
  <si>
    <t>Applied Health Economics</t>
  </si>
  <si>
    <t>Jones, Andrew M.</t>
  </si>
  <si>
    <t>http://www.tandfebooks.com/isbn/9780203102411</t>
  </si>
  <si>
    <t>QA278.2</t>
  </si>
  <si>
    <t>9780203108550</t>
  </si>
  <si>
    <t>9780415893480</t>
  </si>
  <si>
    <t>Applied Quantitative Analysis in Education and the Social Sciences</t>
  </si>
  <si>
    <t>Petscher, Yaacov M.</t>
  </si>
  <si>
    <t>http://www.tandfebooks.com/isbn/9780203108550</t>
  </si>
  <si>
    <t>Microeconomics</t>
  </si>
  <si>
    <t>HB846</t>
  </si>
  <si>
    <t>9781315817620</t>
  </si>
  <si>
    <t>9780415858335</t>
  </si>
  <si>
    <t>Applied Welfare Economics: Cost-Benefit Analysis of Projects and Policies</t>
  </si>
  <si>
    <t>Florio, Massimo</t>
  </si>
  <si>
    <t>http://www.tandfebooks.com/isbn/9781315817620</t>
  </si>
  <si>
    <t>RC394.L37</t>
  </si>
  <si>
    <t>9780203119372</t>
  </si>
  <si>
    <t>9780415583237</t>
  </si>
  <si>
    <t>Art Therapy and Learning Disabilities: Don't guess my happiness</t>
  </si>
  <si>
    <t>Bull, Stephanie</t>
  </si>
  <si>
    <t>http://www.tandfebooks.com/isbn/9780203119372</t>
  </si>
  <si>
    <t>LC2633.6</t>
  </si>
  <si>
    <t>9780203753002</t>
  </si>
  <si>
    <t>9780415844307</t>
  </si>
  <si>
    <t>Asian American Students in Higher Education</t>
  </si>
  <si>
    <t>Museus, Samuel D.</t>
  </si>
  <si>
    <t>http://www.tandfebooks.com/isbn/9780203753002</t>
  </si>
  <si>
    <t>International Security</t>
  </si>
  <si>
    <t>JZ6009.A75</t>
  </si>
  <si>
    <t>9780203808818</t>
  </si>
  <si>
    <t>9780415670548</t>
  </si>
  <si>
    <t>Asia-Pacific Security Dynamics in the Obama Era: A New World Emerging</t>
  </si>
  <si>
    <t>Ali, S Mahmud</t>
  </si>
  <si>
    <t>http://www.tandfebooks.com/isbn/9780203808818</t>
  </si>
  <si>
    <t>Assessment Tests &amp; Diagnosis</t>
  </si>
  <si>
    <t>RC473.P78</t>
  </si>
  <si>
    <t>9780203802465</t>
  </si>
  <si>
    <t>9780415813129</t>
  </si>
  <si>
    <t>Assessing Common Mental Health and Addiction Issues With Free-Access Instruments</t>
  </si>
  <si>
    <t>Sandberg, Katie M.</t>
  </si>
  <si>
    <t>http://www.tandfebooks.com/isbn/9780203802465</t>
  </si>
  <si>
    <t>Early Childhood</t>
  </si>
  <si>
    <t>9780203831779</t>
  </si>
  <si>
    <t>9780415888110</t>
  </si>
  <si>
    <t>Assessment of Young Children: A Collaborative Approach</t>
  </si>
  <si>
    <t>Fiore, Lisa B.</t>
  </si>
  <si>
    <t>http://www.tandfebooks.com/isbn/9780203831779</t>
  </si>
  <si>
    <t>PE1479.A88</t>
  </si>
  <si>
    <t>9780203066706</t>
  </si>
  <si>
    <t>9780415814874</t>
  </si>
  <si>
    <t>Autobiographical Writing and Identity in EFL Education</t>
  </si>
  <si>
    <t>Yang, Shizhou</t>
  </si>
  <si>
    <t>http://www.tandfebooks.com/isbn/9780203066706</t>
  </si>
  <si>
    <t>9781315854571</t>
  </si>
  <si>
    <t>9781138143951</t>
  </si>
  <si>
    <t>Awakening Brilliance in the Writer's Workshop: Using Notebooks, Mentor Texts, and the Writing Process</t>
  </si>
  <si>
    <t>Morris, Lisa</t>
  </si>
  <si>
    <t>http://www.tandfebooks.com/isbn/9781315854571</t>
  </si>
  <si>
    <t>BF575.I5</t>
  </si>
  <si>
    <t>9781315885896</t>
  </si>
  <si>
    <t>9780415708852</t>
  </si>
  <si>
    <t>Barriers to Loving: A Clinician's Perspective</t>
  </si>
  <si>
    <t>Levine, Stephen B.</t>
  </si>
  <si>
    <t>http://www.tandfebooks.com/isbn/9781315885896</t>
  </si>
  <si>
    <t>9780203119938</t>
  </si>
  <si>
    <t>9780415525213</t>
  </si>
  <si>
    <t>Becoming a Sport Psychologist</t>
  </si>
  <si>
    <t>McCarthy, Paul</t>
  </si>
  <si>
    <t>http://www.tandfebooks.com/isbn/9780203119938</t>
  </si>
  <si>
    <t>9780203569214</t>
  </si>
  <si>
    <t>9780415523776</t>
  </si>
  <si>
    <t>Beginning Contract Law</t>
  </si>
  <si>
    <t>Monaghan, Nicola</t>
  </si>
  <si>
    <t>http://www.tandfebooks.com/isbn/9780203569214</t>
  </si>
  <si>
    <t>HD7287.8</t>
  </si>
  <si>
    <t>9780203182260</t>
  </si>
  <si>
    <t>9780415585552</t>
  </si>
  <si>
    <t>Beyond Home Ownership: Housing, Welfare and Society</t>
  </si>
  <si>
    <t>Ronald, Richard</t>
  </si>
  <si>
    <t>http://www.tandfebooks.com/isbn/9780203182260</t>
  </si>
  <si>
    <t>LB1027.23</t>
  </si>
  <si>
    <t>9780203848081</t>
  </si>
  <si>
    <t>9780415882071</t>
  </si>
  <si>
    <t>Beyond Learning by Doing: Theoretical Currents in Experiential Education</t>
  </si>
  <si>
    <t>Roberts, Jay W.</t>
  </si>
  <si>
    <t>http://www.tandfebooks.com/isbn/9780203848081</t>
  </si>
  <si>
    <t>9781315853536</t>
  </si>
  <si>
    <t>9781138135086</t>
  </si>
  <si>
    <t>Big Skills for the Common Core: Literacy Strategies for the 6-12 Classroom</t>
  </si>
  <si>
    <t>Benjamin, Amy</t>
  </si>
  <si>
    <t>http://www.tandfebooks.com/isbn/9781315853536</t>
  </si>
  <si>
    <t>Bioenergy</t>
  </si>
  <si>
    <t>SB288</t>
  </si>
  <si>
    <t>9781315885742</t>
  </si>
  <si>
    <t>9780415539531</t>
  </si>
  <si>
    <t>Biofuel Cropping Systems: Carbon, Land and Food</t>
  </si>
  <si>
    <t>Langeveld, Hans</t>
  </si>
  <si>
    <t>http://www.tandfebooks.com/isbn/9781315885742</t>
  </si>
  <si>
    <t>Photography</t>
  </si>
  <si>
    <t>TR11</t>
  </si>
  <si>
    <t>9780203764183</t>
  </si>
  <si>
    <t>9780415662666</t>
  </si>
  <si>
    <t>Blogging for Photographers: Explore your creativity &amp; build your audience</t>
  </si>
  <si>
    <t>O'Dell, Jolie</t>
  </si>
  <si>
    <t>http://www.tandfebooks.com/isbn/9780203764183</t>
  </si>
  <si>
    <t>9780203488058</t>
  </si>
  <si>
    <t>9780415628839</t>
  </si>
  <si>
    <t>Boundary-Spanning in Organizations: Network, Influence and Conflict</t>
  </si>
  <si>
    <t>Langan-Fox, Janice</t>
  </si>
  <si>
    <t>http://www.tandfebooks.com/isbn/9780203488058</t>
  </si>
  <si>
    <t>BQ316</t>
  </si>
  <si>
    <t>9780203139059</t>
  </si>
  <si>
    <t>9780415780148</t>
  </si>
  <si>
    <t>Buddhism in the Modern World</t>
  </si>
  <si>
    <t>McMahan, David L.</t>
  </si>
  <si>
    <t>http://www.tandfebooks.com/isbn/9780203139059</t>
  </si>
  <si>
    <t>BQ6343.B67</t>
  </si>
  <si>
    <t>9780203829813</t>
  </si>
  <si>
    <t>9780415780988</t>
  </si>
  <si>
    <t>Buddhist Practice and Visual Culture: The Visual Rhetoric of Borobudur</t>
  </si>
  <si>
    <t>Gifford, Julie</t>
  </si>
  <si>
    <t>http://www.tandfebooks.com/isbn/9780203829813</t>
  </si>
  <si>
    <t>Political Psychology</t>
  </si>
  <si>
    <t>HD57.7</t>
  </si>
  <si>
    <t>9781315856513</t>
  </si>
  <si>
    <t>9781848725300</t>
  </si>
  <si>
    <t>Building Tomorrow's Leaders Today: On Becoming a Polymath Leader</t>
  </si>
  <si>
    <t>Genovese, Michael A.</t>
  </si>
  <si>
    <t>http://www.tandfebooks.com/isbn/9781315856513</t>
  </si>
  <si>
    <t>9780203067581</t>
  </si>
  <si>
    <t>9780415537025</t>
  </si>
  <si>
    <t>Business to Business Marketing Management: A Global Perspective</t>
  </si>
  <si>
    <t>Zimmerman, Alan</t>
  </si>
  <si>
    <t>http://www.tandfebooks.com/isbn/9780203067581</t>
  </si>
  <si>
    <t>HC79.P55</t>
  </si>
  <si>
    <t>9780203128879</t>
  </si>
  <si>
    <t>9781849714747</t>
  </si>
  <si>
    <t>Carbon Markets or Climate Finance: Low Carbon and Adaptation Investment Choices for the Developing World</t>
  </si>
  <si>
    <t>Michaelowa, Axel</t>
  </si>
  <si>
    <t>http://www.tandfebooks.com/isbn/9780203128879</t>
  </si>
  <si>
    <t>RC500</t>
  </si>
  <si>
    <t>9780203832738</t>
  </si>
  <si>
    <t>9780415888042</t>
  </si>
  <si>
    <t>Change in Psychoanalysis: An Analyst's Reflections on the Therapeutic Relationship</t>
  </si>
  <si>
    <t>Jaenicke, Chris</t>
  </si>
  <si>
    <t>http://www.tandfebooks.com/isbn/9780203832738</t>
  </si>
  <si>
    <t>9780203817421</t>
  </si>
  <si>
    <t>9780415619547</t>
  </si>
  <si>
    <t>Charting China's Future: Domestic and International Challenges</t>
  </si>
  <si>
    <t>Shambaugh, David L.</t>
  </si>
  <si>
    <t>http://www.tandfebooks.com/isbn/9780203817421</t>
  </si>
  <si>
    <t>PN1009.5.N35</t>
  </si>
  <si>
    <t>9780203761830</t>
  </si>
  <si>
    <t>9780415704731</t>
  </si>
  <si>
    <t>Children and Cultural Memory in Texts of Childhood</t>
  </si>
  <si>
    <t>Snell, Heather</t>
  </si>
  <si>
    <t>http://www.tandfebooks.com/isbn/9780203761830</t>
  </si>
  <si>
    <t>HD8736.5</t>
  </si>
  <si>
    <t>9780203828892</t>
  </si>
  <si>
    <t>9780415584548</t>
  </si>
  <si>
    <t>China's Changing Workplace: Dynamism, diversity and disparity</t>
  </si>
  <si>
    <t>Sheldon, Peter</t>
  </si>
  <si>
    <t>http://www.tandfebooks.com/isbn/9780203828892</t>
  </si>
  <si>
    <t>9780203122099</t>
  </si>
  <si>
    <t>9780415604017</t>
  </si>
  <si>
    <t>China's Soft Power and International Relations</t>
  </si>
  <si>
    <t>Lai, Hongyi</t>
  </si>
  <si>
    <t>http://www.tandfebooks.com/isbn/9780203122099</t>
  </si>
  <si>
    <t>DS777.8</t>
  </si>
  <si>
    <t>9781315866734</t>
  </si>
  <si>
    <t>9780415838436</t>
  </si>
  <si>
    <t>Chinese Politics and International Relations: Innovation and Invention</t>
  </si>
  <si>
    <t>Horsburgh, Nicola</t>
  </si>
  <si>
    <t>http://www.tandfebooks.com/isbn/9781315866734</t>
  </si>
  <si>
    <t>HN733.5</t>
  </si>
  <si>
    <t>9780203116739</t>
  </si>
  <si>
    <t>9780415502474</t>
  </si>
  <si>
    <t>Chinese Society - Change and Transformation</t>
  </si>
  <si>
    <t>Li, Peilin</t>
  </si>
  <si>
    <t>http://www.tandfebooks.com/isbn/9780203116739</t>
  </si>
  <si>
    <t>9780203876039</t>
  </si>
  <si>
    <t>9780415802499</t>
  </si>
  <si>
    <t>Cognitive Linguistics and Second Language Learning: Theoretical Basics and Experimental Evidence</t>
  </si>
  <si>
    <t>Tyler, Andrea</t>
  </si>
  <si>
    <t>http://www.tandfebooks.com/isbn/9780203876039</t>
  </si>
  <si>
    <t>Building Project Management</t>
  </si>
  <si>
    <t>NA2543.B89</t>
  </si>
  <si>
    <t>9780203819128</t>
  </si>
  <si>
    <t>9780415620741</t>
  </si>
  <si>
    <t>Collaborative Design Management</t>
  </si>
  <si>
    <t>Emmitt, Stephen</t>
  </si>
  <si>
    <t>http://www.tandfebooks.com/isbn/9780203819128</t>
  </si>
  <si>
    <t>TR510</t>
  </si>
  <si>
    <t>9780240821368</t>
  </si>
  <si>
    <t>9780240821115</t>
  </si>
  <si>
    <t>Color Management &amp; Quality Output: Working with Color from Camera to Display to Print</t>
  </si>
  <si>
    <t>Ashe, Tom P.</t>
  </si>
  <si>
    <t>http://www.tandfebooks.com/isbn/9780240821368</t>
  </si>
  <si>
    <t>Food Manufacturing &amp; Related Industries</t>
  </si>
  <si>
    <t>9780203122365</t>
  </si>
  <si>
    <t>9780415520713</t>
  </si>
  <si>
    <t>Competition and Efficiency in International Food Supply Chains: Improving Food Security</t>
  </si>
  <si>
    <t>Williams, John</t>
  </si>
  <si>
    <t>http://www.tandfebooks.com/isbn/9780203122365</t>
  </si>
  <si>
    <t>Banking &amp; Finance Law</t>
  </si>
  <si>
    <t>K3856</t>
  </si>
  <si>
    <t>9780203383179</t>
  </si>
  <si>
    <t>9780415828819</t>
  </si>
  <si>
    <t>Competition Law and Financial Services</t>
  </si>
  <si>
    <t>Harrison, David</t>
  </si>
  <si>
    <t>http://www.tandfebooks.com/isbn/9780203383179</t>
  </si>
  <si>
    <t>Central Asian Studies</t>
  </si>
  <si>
    <t>JZ5584.A73</t>
  </si>
  <si>
    <t>9780203081037</t>
  </si>
  <si>
    <t>9780415632782</t>
  </si>
  <si>
    <t>Conflict and Peace in Eurasia</t>
  </si>
  <si>
    <t>Mahapatra, Debidatta Aurobinda</t>
  </si>
  <si>
    <t>http://www.tandfebooks.com/isbn/9780203081037</t>
  </si>
  <si>
    <t>Study of Higher Education</t>
  </si>
  <si>
    <t>LC1011</t>
  </si>
  <si>
    <t>9780203127322</t>
  </si>
  <si>
    <t>9780415506052</t>
  </si>
  <si>
    <t>Confronting Challenges to the Liberal Arts Curriculum: Perspectives of Developing and Transitional Countries</t>
  </si>
  <si>
    <t>Peterson, Patti McGill</t>
  </si>
  <si>
    <t>http://www.tandfebooks.com/isbn/9780203127322</t>
  </si>
  <si>
    <t>LC3993.9</t>
  </si>
  <si>
    <t>9780203809327</t>
  </si>
  <si>
    <t>9780415894463</t>
  </si>
  <si>
    <t>Confronting Dogmatism in Gifted Education</t>
  </si>
  <si>
    <t>Ambrose, Don</t>
  </si>
  <si>
    <t>http://www.tandfebooks.com/isbn/9780203809327</t>
  </si>
  <si>
    <t>Brand Management</t>
  </si>
  <si>
    <t>HF5415.5</t>
  </si>
  <si>
    <t>9780203128794</t>
  </si>
  <si>
    <t>9780415783033</t>
  </si>
  <si>
    <t>Consumer-Brand Relationships: Theory and Practice</t>
  </si>
  <si>
    <t>Fournier, Susan</t>
  </si>
  <si>
    <t>http://www.tandfebooks.com/isbn/9780203128794</t>
  </si>
  <si>
    <t>Curriculum</t>
  </si>
  <si>
    <t>9780203082676</t>
  </si>
  <si>
    <t>9780415640589</t>
  </si>
  <si>
    <t>Contemplating Curriculum: Genealogies/Times/Places</t>
  </si>
  <si>
    <t>Hurren, Wanda</t>
  </si>
  <si>
    <t>http://www.tandfebooks.com/isbn/9780203082676</t>
  </si>
  <si>
    <t>Asian Economics</t>
  </si>
  <si>
    <t>9780203124864</t>
  </si>
  <si>
    <t>9780415616904</t>
  </si>
  <si>
    <t>Contemporary Chinese Economy</t>
  </si>
  <si>
    <t>Gong, Gang</t>
  </si>
  <si>
    <t>http://www.tandfebooks.com/isbn/9780203124864</t>
  </si>
  <si>
    <t>DR590</t>
  </si>
  <si>
    <t>9781315851792</t>
  </si>
  <si>
    <t>9780415728171</t>
  </si>
  <si>
    <t>Contemporary Kemalism: From Universal Secular-Humanism to Extreme Turkish Nationalism</t>
  </si>
  <si>
    <t>Alaranta, Toni</t>
  </si>
  <si>
    <t>http://www.tandfebooks.com/isbn/9781315851792</t>
  </si>
  <si>
    <t>PN780.5</t>
  </si>
  <si>
    <t>9780203153062</t>
  </si>
  <si>
    <t>9780415668712</t>
  </si>
  <si>
    <t>Contemporary Literature: The Basics</t>
  </si>
  <si>
    <t>Gupta, Suman</t>
  </si>
  <si>
    <t>http://www.tandfebooks.com/isbn/9780203153062</t>
  </si>
  <si>
    <t>Leisure Studies</t>
  </si>
  <si>
    <t>GV174</t>
  </si>
  <si>
    <t>9780203381731</t>
  </si>
  <si>
    <t>9780415829878</t>
  </si>
  <si>
    <t>Contemporary Perspectives in Leisure: Meanings, Motives and Lifelong Learning</t>
  </si>
  <si>
    <t>Elkington, Sam</t>
  </si>
  <si>
    <t>http://www.tandfebooks.com/isbn/9780203381731</t>
  </si>
  <si>
    <t>9781315879659</t>
  </si>
  <si>
    <t>9780415833240</t>
  </si>
  <si>
    <t>Contract Law</t>
  </si>
  <si>
    <t>Turner, Chris</t>
  </si>
  <si>
    <t>http://www.tandfebooks.com/isbn/9781315879659</t>
  </si>
  <si>
    <t>9780203273883</t>
  </si>
  <si>
    <t>9780415683326</t>
  </si>
  <si>
    <t>Contract Law 2012-2013</t>
  </si>
  <si>
    <t>http://www.tandfebooks.com/isbn/9780203273883</t>
  </si>
  <si>
    <t>9780203722466</t>
  </si>
  <si>
    <t>9780415633819</t>
  </si>
  <si>
    <t>Contract, Tort and Restitution Statutes 2012-2013</t>
  </si>
  <si>
    <t>Devenney, James</t>
  </si>
  <si>
    <t>http://www.tandfebooks.com/isbn/9780203722466</t>
  </si>
  <si>
    <t>Secondary Physical Education</t>
  </si>
  <si>
    <t>GV361</t>
  </si>
  <si>
    <t>9780203132982</t>
  </si>
  <si>
    <t>9780415667388</t>
  </si>
  <si>
    <t>Cooperative Learning in Physical Education: A research based approach</t>
  </si>
  <si>
    <t>Dyson, Ben</t>
  </si>
  <si>
    <t>http://www.tandfebooks.com/isbn/9780203132982</t>
  </si>
  <si>
    <t>9780203784136</t>
  </si>
  <si>
    <t>9781138135901</t>
  </si>
  <si>
    <t>Course Notes: Contract Law</t>
  </si>
  <si>
    <t>Rahnavard, Daniel</t>
  </si>
  <si>
    <t>http://www.tandfebooks.com/isbn/9780203784136</t>
  </si>
  <si>
    <t>LA1271</t>
  </si>
  <si>
    <t>9781315851716</t>
  </si>
  <si>
    <t>9780415844147</t>
  </si>
  <si>
    <t>Creating Multicultural Citizens: A Portrayal of Contemporary Indonesian Education</t>
  </si>
  <si>
    <t>Raihani</t>
  </si>
  <si>
    <t>http://www.tandfebooks.com/isbn/9781315851716</t>
  </si>
  <si>
    <t>School &amp; Youth Counseling, Consultation&amp; Counseling Administration</t>
  </si>
  <si>
    <t>LC212.8</t>
  </si>
  <si>
    <t>9780203807637</t>
  </si>
  <si>
    <t>9780415896115</t>
  </si>
  <si>
    <t>Creating Safe and Supportive Learning Environments: A Guide for Working With Lesbian, Gay, Bisexual, Transgender, and Questioning Youth and Families</t>
  </si>
  <si>
    <t>Fisher, Emily S.</t>
  </si>
  <si>
    <t>http://www.tandfebooks.com/isbn/9780203807637</t>
  </si>
  <si>
    <t>9780203122488</t>
  </si>
  <si>
    <t>9780415620697</t>
  </si>
  <si>
    <t>Creativity and Learning in Secondary English: Teaching for a creative classroom</t>
  </si>
  <si>
    <t>McCallum, Andrew</t>
  </si>
  <si>
    <t>http://www.tandfebooks.com/isbn/9780203122488</t>
  </si>
  <si>
    <t>9780203839164</t>
  </si>
  <si>
    <t>9780415885645</t>
  </si>
  <si>
    <t>Critical Dispositions: Evidence and Expertise in Education</t>
  </si>
  <si>
    <t>Dimitriadis, Greg</t>
  </si>
  <si>
    <t>http://www.tandfebooks.com/isbn/9780203839164</t>
  </si>
  <si>
    <t>HD31</t>
  </si>
  <si>
    <t>9780203066805</t>
  </si>
  <si>
    <t>9780415688161</t>
  </si>
  <si>
    <t>Cross-Cultural Management: Culture and Management across the World</t>
  </si>
  <si>
    <t>Chanlat, Jean-Francois</t>
  </si>
  <si>
    <t>http://www.tandfebooks.com/isbn/9780203066805</t>
  </si>
  <si>
    <t>RC451.4.D4</t>
  </si>
  <si>
    <t>9780203810545</t>
  </si>
  <si>
    <t>9780415894746</t>
  </si>
  <si>
    <t>Deaf Mental Health Care</t>
  </si>
  <si>
    <t>Glickman, Neil S.</t>
  </si>
  <si>
    <t>http://www.tandfebooks.com/isbn/9780203810545</t>
  </si>
  <si>
    <t>Mathematics</t>
  </si>
  <si>
    <t>QA11.2</t>
  </si>
  <si>
    <t>9780203762585</t>
  </si>
  <si>
    <t>9780415623834</t>
  </si>
  <si>
    <t>Debates in Mathematics Education</t>
  </si>
  <si>
    <t>Leslie, Dawn</t>
  </si>
  <si>
    <t>http://www.tandfebooks.com/isbn/9780203762585</t>
  </si>
  <si>
    <t>Marketing</t>
  </si>
  <si>
    <t>9780203722343</t>
  </si>
  <si>
    <t>9781138144040</t>
  </si>
  <si>
    <t>Demand Driven Strategic Planning</t>
  </si>
  <si>
    <t>Fava Neves, Marcos</t>
  </si>
  <si>
    <t>http://www.tandfebooks.com/isbn/9780203722343</t>
  </si>
  <si>
    <t>9780203073353</t>
  </si>
  <si>
    <t>9781848728660</t>
  </si>
  <si>
    <t>Development and Brain Systems in Autism</t>
  </si>
  <si>
    <t>Just, Marcel Adam</t>
  </si>
  <si>
    <t>http://www.tandfebooks.com/isbn/9780203073353</t>
  </si>
  <si>
    <t>Multimedia Journalism</t>
  </si>
  <si>
    <t>P96.T42</t>
  </si>
  <si>
    <t>9780203071816</t>
  </si>
  <si>
    <t>9780415662932</t>
  </si>
  <si>
    <t>Digital Innovations for Mass Communications: Engaging the User</t>
  </si>
  <si>
    <t>Lester, Paul Martin</t>
  </si>
  <si>
    <t>http://www.tandfebooks.com/isbn/9780203071816</t>
  </si>
  <si>
    <t>HV1559.F6</t>
  </si>
  <si>
    <t>9781315866932</t>
  </si>
  <si>
    <t>9780415610964</t>
  </si>
  <si>
    <t>Disability in Eastern Europe and the Former Soviet Union: History, policy and everyday life</t>
  </si>
  <si>
    <t>Rasell, Michael</t>
  </si>
  <si>
    <t>http://www.tandfebooks.com/isbn/9781315866932</t>
  </si>
  <si>
    <t>9780203121559</t>
  </si>
  <si>
    <t>9780415522182</t>
  </si>
  <si>
    <t>Discourse Analysis: Putting Our Worlds into Words</t>
  </si>
  <si>
    <t>Strauss, Susan</t>
  </si>
  <si>
    <t>http://www.tandfebooks.com/isbn/9780203121559</t>
  </si>
  <si>
    <t>Discrimination</t>
  </si>
  <si>
    <t>KD4095</t>
  </si>
  <si>
    <t>9780203500767</t>
  </si>
  <si>
    <t>9780415631952</t>
  </si>
  <si>
    <t>Discrimination and the Law</t>
  </si>
  <si>
    <t>Sargeant, Malcolm</t>
  </si>
  <si>
    <t>http://www.tandfebooks.com/isbn/9780203500767</t>
  </si>
  <si>
    <t>Social Work and Social Policy</t>
  </si>
  <si>
    <t>9780203075166</t>
  </si>
  <si>
    <t>9780789025388</t>
  </si>
  <si>
    <t>Distinguishing Clinical from Upper Level Management in Social Work</t>
  </si>
  <si>
    <t>Feit, Marvin D.</t>
  </si>
  <si>
    <t>http://www.tandfebooks.com/isbn/9780203075166</t>
  </si>
  <si>
    <t>HB523</t>
  </si>
  <si>
    <t>9781315817446</t>
  </si>
  <si>
    <t>9780415859110</t>
  </si>
  <si>
    <t>Distributive Justice</t>
  </si>
  <si>
    <t>Allingham, Michael</t>
  </si>
  <si>
    <t>http://www.tandfebooks.com/isbn/9781315817446</t>
  </si>
  <si>
    <t>Environment &amp; Health</t>
  </si>
  <si>
    <t>S494.5.A43</t>
  </si>
  <si>
    <t>9780203127261</t>
  </si>
  <si>
    <t>9781849714563</t>
  </si>
  <si>
    <t>Diversifying Food and Diets: Using Agricultural Biodiversity to Improve Nutrition and Health</t>
  </si>
  <si>
    <t>Fanzo, Jessica</t>
  </si>
  <si>
    <t>http://www.tandfebooks.com/isbn/9780203127261</t>
  </si>
  <si>
    <t>GN42</t>
  </si>
  <si>
    <t>9780203743874</t>
  </si>
  <si>
    <t>9780415697545</t>
  </si>
  <si>
    <t>Doing Anthropological Research: A Practical Guide</t>
  </si>
  <si>
    <t>Konopinski, Natalie</t>
  </si>
  <si>
    <t>http://www.tandfebooks.com/isbn/9780203743874</t>
  </si>
  <si>
    <t>9780203080863</t>
  </si>
  <si>
    <t>9780415602693</t>
  </si>
  <si>
    <t>Doing Film Studies</t>
  </si>
  <si>
    <t>Casey Benyahia, Sarah</t>
  </si>
  <si>
    <t>http://www.tandfebooks.com/isbn/9780203080863</t>
  </si>
  <si>
    <t>PN1995.9.E78</t>
  </si>
  <si>
    <t>9780203106051</t>
  </si>
  <si>
    <t>9780415899420</t>
  </si>
  <si>
    <t>Ecocinema Theory and Practice</t>
  </si>
  <si>
    <t>Rust, Stephen</t>
  </si>
  <si>
    <t>http://www.tandfebooks.com/isbn/9780203106051</t>
  </si>
  <si>
    <t>Environmental Management</t>
  </si>
  <si>
    <t>GC1018</t>
  </si>
  <si>
    <t>9780203728345</t>
  </si>
  <si>
    <t>9780415855976</t>
  </si>
  <si>
    <t>Economic Incentives for Marine and Coastal Conservation: Prospects, Challenges and Policy Implications</t>
  </si>
  <si>
    <t>Mohammed, Essam Yassin</t>
  </si>
  <si>
    <t>http://www.tandfebooks.com/isbn/9780203728345</t>
  </si>
  <si>
    <t>LC196</t>
  </si>
  <si>
    <t>9780203127889</t>
  </si>
  <si>
    <t>9780415890151</t>
  </si>
  <si>
    <t>Educating for Diversity and Social Justice</t>
  </si>
  <si>
    <t>Keddie, Amanda</t>
  </si>
  <si>
    <t>http://www.tandfebooks.com/isbn/9780203127889</t>
  </si>
  <si>
    <t>9781315857114</t>
  </si>
  <si>
    <t>9780415724531</t>
  </si>
  <si>
    <t>Encountering Education in the Global: The selected works of Fazal Rizvi</t>
  </si>
  <si>
    <t>http://www.tandfebooks.com/isbn/9781315857114</t>
  </si>
  <si>
    <t>World Englishes</t>
  </si>
  <si>
    <t>PE2751</t>
  </si>
  <si>
    <t>9781315890081</t>
  </si>
  <si>
    <t>9780415809900</t>
  </si>
  <si>
    <t>English as a Lingua Franca: Theorizing and teaching English</t>
  </si>
  <si>
    <t>Mackenzie, Ian</t>
  </si>
  <si>
    <t>http://www.tandfebooks.com/isbn/9781315890081</t>
  </si>
  <si>
    <t>English Law</t>
  </si>
  <si>
    <t>KD661</t>
  </si>
  <si>
    <t>9781315884530</t>
  </si>
  <si>
    <t>9780415833264</t>
  </si>
  <si>
    <t>English Legal System</t>
  </si>
  <si>
    <t>Martin, Jacqueline</t>
  </si>
  <si>
    <t>http://www.tandfebooks.com/isbn/9781315884530</t>
  </si>
  <si>
    <t>PN98.E36</t>
  </si>
  <si>
    <t>9780203814918</t>
  </si>
  <si>
    <t>9780415886307</t>
  </si>
  <si>
    <t>Environmental Criticism for the Twenty-First Century</t>
  </si>
  <si>
    <t>LeMenager, Stephanie</t>
  </si>
  <si>
    <t>http://www.tandfebooks.com/isbn/9780203814918</t>
  </si>
  <si>
    <t>Corporate Social Responsibility</t>
  </si>
  <si>
    <t>9780203736111</t>
  </si>
  <si>
    <t>9780415855488</t>
  </si>
  <si>
    <t>Environmental Management in a Low Carbon Economy</t>
  </si>
  <si>
    <t>Tinsley, Stephen</t>
  </si>
  <si>
    <t>http://www.tandfebooks.com/isbn/9780203736111</t>
  </si>
  <si>
    <t>QH541.18</t>
  </si>
  <si>
    <t>9780203549414</t>
  </si>
  <si>
    <t>9780415818407</t>
  </si>
  <si>
    <t>Environmental Rhetoric and Ecologies of Place</t>
  </si>
  <si>
    <t>http://www.tandfebooks.com/isbn/9780203549414</t>
  </si>
  <si>
    <t>European (EC) Law</t>
  </si>
  <si>
    <t>KJE947</t>
  </si>
  <si>
    <t>9781315880426</t>
  </si>
  <si>
    <t>9780415833288</t>
  </si>
  <si>
    <t>EU Law</t>
  </si>
  <si>
    <t>http://www.tandfebooks.com/isbn/9781315880426</t>
  </si>
  <si>
    <t>9780203827840</t>
  </si>
  <si>
    <t>9780415584135</t>
  </si>
  <si>
    <t>Exploring English Language Teaching: Language in Action</t>
  </si>
  <si>
    <t>Hall, Graham</t>
  </si>
  <si>
    <t>http://www.tandfebooks.com/isbn/9780203827840</t>
  </si>
  <si>
    <t>Translation</t>
  </si>
  <si>
    <t>9781315857633</t>
  </si>
  <si>
    <t>9780415837897</t>
  </si>
  <si>
    <t>Exploring Translation Theories</t>
  </si>
  <si>
    <t>Pym, Anthony</t>
  </si>
  <si>
    <t>http://www.tandfebooks.com/isbn/9781315857633</t>
  </si>
  <si>
    <t>PE1073</t>
  </si>
  <si>
    <t>9780203115510</t>
  </si>
  <si>
    <t>9780415572095</t>
  </si>
  <si>
    <t>Exploring World Englishes: Language in a Global Context</t>
  </si>
  <si>
    <t>Seargeant, Philip</t>
  </si>
  <si>
    <t>http://www.tandfebooks.com/isbn/9780203115510</t>
  </si>
  <si>
    <t>Secondary Education</t>
  </si>
  <si>
    <t>9781315819822</t>
  </si>
  <si>
    <t>9780415734684</t>
  </si>
  <si>
    <t>Flipping Your English Class to Reach All Learners: Strategies and Lesson Plans</t>
  </si>
  <si>
    <t>Cockrum, Troy</t>
  </si>
  <si>
    <t>http://www.tandfebooks.com/isbn/9781315819822</t>
  </si>
  <si>
    <t>Agriculture and Food</t>
  </si>
  <si>
    <t>9781849776790</t>
  </si>
  <si>
    <t>9781849712606</t>
  </si>
  <si>
    <t>Food, Globalization and Sustainability</t>
  </si>
  <si>
    <t>Oosterveer, Peter</t>
  </si>
  <si>
    <t>Earthscan</t>
  </si>
  <si>
    <t>http://www.tandfebooks.com/isbn/9781849776790</t>
  </si>
  <si>
    <t>LB880.F682</t>
  </si>
  <si>
    <t>9780203078662</t>
  </si>
  <si>
    <t>9780415895361</t>
  </si>
  <si>
    <t>Foucault, Power, and Education</t>
  </si>
  <si>
    <t>Ball, Stephen J.</t>
  </si>
  <si>
    <t>http://www.tandfebooks.com/isbn/9780203078662</t>
  </si>
  <si>
    <t>HQ680.5</t>
  </si>
  <si>
    <t>9781315880464</t>
  </si>
  <si>
    <t>9780415715898</t>
  </si>
  <si>
    <t>Gender and Family in East Asia</t>
  </si>
  <si>
    <t>Tam, Siumi Maria</t>
  </si>
  <si>
    <t>http://www.tandfebooks.com/isbn/9781315880464</t>
  </si>
  <si>
    <t>20th Century Literature</t>
  </si>
  <si>
    <t>PN771</t>
  </si>
  <si>
    <t>9780203147726</t>
  </si>
  <si>
    <t>9780415885416</t>
  </si>
  <si>
    <t>Global Cold War Literature: Western, Eastern and Postcolonial Perspectives</t>
  </si>
  <si>
    <t>Hammond, Andrew</t>
  </si>
  <si>
    <t>http://www.tandfebooks.com/isbn/9780203147726</t>
  </si>
  <si>
    <t>Intercultural Communication</t>
  </si>
  <si>
    <t>P96.I5</t>
  </si>
  <si>
    <t>9780203744604</t>
  </si>
  <si>
    <t>9780415828956</t>
  </si>
  <si>
    <t>Global Communication: New Agendas in Communication</t>
  </si>
  <si>
    <t>Wilkins, Karin G.</t>
  </si>
  <si>
    <t>http://www.tandfebooks.com/isbn/9780203744604</t>
  </si>
  <si>
    <t>HN18.3</t>
  </si>
  <si>
    <t>9780203796009</t>
  </si>
  <si>
    <t>9780415522519</t>
  </si>
  <si>
    <t>Governance, Development, and Social Work</t>
  </si>
  <si>
    <t>Ramanathan, Chathapuram S.</t>
  </si>
  <si>
    <t>http://www.tandfebooks.com/isbn/9780203796009</t>
  </si>
  <si>
    <t>RC510</t>
  </si>
  <si>
    <t>9780203796887</t>
  </si>
  <si>
    <t>9780415831482</t>
  </si>
  <si>
    <t>Group Analytic Psychotherapy: Working with affective, anxiety and personality disorders</t>
  </si>
  <si>
    <t>Lorentzen, Steinar</t>
  </si>
  <si>
    <t>http://www.tandfebooks.com/isbn/9780203796887</t>
  </si>
  <si>
    <t>PN147.5</t>
  </si>
  <si>
    <t>9780203156872</t>
  </si>
  <si>
    <t>9780415617529</t>
  </si>
  <si>
    <t>Here Comes the Bogeyman: Exploring contemporary issues in writing for children</t>
  </si>
  <si>
    <t>Melrose, Andrew</t>
  </si>
  <si>
    <t>http://www.tandfebooks.com/isbn/9780203156872</t>
  </si>
  <si>
    <t>Architectural Reference</t>
  </si>
  <si>
    <t>NA2540</t>
  </si>
  <si>
    <t>9780203122181</t>
  </si>
  <si>
    <t>9780415891066</t>
  </si>
  <si>
    <t>How Architects Write</t>
  </si>
  <si>
    <t>Spector, Tom</t>
  </si>
  <si>
    <t>http://www.tandfebooks.com/isbn/9780203122181</t>
  </si>
  <si>
    <t>9780203118009</t>
  </si>
  <si>
    <t>9780415575515</t>
  </si>
  <si>
    <t>Human Geography: The Basics</t>
  </si>
  <si>
    <t>Jones, Andrew</t>
  </si>
  <si>
    <t>http://www.tandfebooks.com/isbn/9780203118009</t>
  </si>
  <si>
    <t>Hospitality Management</t>
  </si>
  <si>
    <t>TX911.3.P4</t>
  </si>
  <si>
    <t>9780203095584</t>
  </si>
  <si>
    <t>9780415632539</t>
  </si>
  <si>
    <t>Human Resource Management in the Hospitality Industry: A Guide to Best Practice</t>
  </si>
  <si>
    <t>Boella, Michael</t>
  </si>
  <si>
    <t>http://www.tandfebooks.com/isbn/9780203095584</t>
  </si>
  <si>
    <t>South East Asian Politics</t>
  </si>
  <si>
    <t>QC903.2.S645</t>
  </si>
  <si>
    <t>9780203107775</t>
  </si>
  <si>
    <t>9780415684897</t>
  </si>
  <si>
    <t>Human Security and Climate Change in Southeast Asia: Managing Risk and Resilience</t>
  </si>
  <si>
    <t>Elliott, Lorraine</t>
  </si>
  <si>
    <t>http://www.tandfebooks.com/isbn/9780203107775</t>
  </si>
  <si>
    <t>Cross Cultural Psychology</t>
  </si>
  <si>
    <t>HM1271</t>
  </si>
  <si>
    <t>9780203710142</t>
  </si>
  <si>
    <t>9781848721203</t>
  </si>
  <si>
    <t>Identity and Cultural Diversity: What social psychology can teach us</t>
  </si>
  <si>
    <t>Verkuyten, Maykel</t>
  </si>
  <si>
    <t>http://www.tandfebooks.com/isbn/9780203710142</t>
  </si>
  <si>
    <t>HM742</t>
  </si>
  <si>
    <t>9780203070093</t>
  </si>
  <si>
    <t>9780415643450</t>
  </si>
  <si>
    <t>Identity Problems in the Facebook Era</t>
  </si>
  <si>
    <t>Trottier, Daniel</t>
  </si>
  <si>
    <t>http://www.tandfebooks.com/isbn/9780203070093</t>
  </si>
  <si>
    <t>Migration</t>
  </si>
  <si>
    <t>JV6342</t>
  </si>
  <si>
    <t>9780203094815</t>
  </si>
  <si>
    <t>9780415628549</t>
  </si>
  <si>
    <t>Immigrant Adaptation in Multi-Ethnic Societies: Canada, Taiwan, and the United States</t>
  </si>
  <si>
    <t>Fong, Eric</t>
  </si>
  <si>
    <t>http://www.tandfebooks.com/isbn/9780203094815</t>
  </si>
  <si>
    <t>Modern Foreign Languages</t>
  </si>
  <si>
    <t>P51</t>
  </si>
  <si>
    <t>9781315854854</t>
  </si>
  <si>
    <t>9781138135345</t>
  </si>
  <si>
    <t>Improving Foreign Language Speaking through Formative Assessment</t>
  </si>
  <si>
    <t>Tuttle, Harry Grover</t>
  </si>
  <si>
    <t>http://www.tandfebooks.com/isbn/9781315854854</t>
  </si>
  <si>
    <t>Information Knowledge Management</t>
  </si>
  <si>
    <t>ZA3157</t>
  </si>
  <si>
    <t>9780203151082</t>
  </si>
  <si>
    <t>9780415899857</t>
  </si>
  <si>
    <t>Information Services Design: A Design Science Approach for Sustainable Knowledge</t>
  </si>
  <si>
    <t>http://www.tandfebooks.com/isbn/9780203151082</t>
  </si>
  <si>
    <t>9780203362716</t>
  </si>
  <si>
    <t>9780415826860</t>
  </si>
  <si>
    <t>Innovation and change in English language education</t>
  </si>
  <si>
    <t>Hyland, Ken</t>
  </si>
  <si>
    <t>http://www.tandfebooks.com/isbn/9780203362716</t>
  </si>
  <si>
    <t>HF5416.5</t>
  </si>
  <si>
    <t>9780203085684</t>
  </si>
  <si>
    <t>9780415521611</t>
  </si>
  <si>
    <t>Innovation in Pricing: Contemporary Theories and Best Practices</t>
  </si>
  <si>
    <t>Hinterhuber, Andreas</t>
  </si>
  <si>
    <t>http://www.tandfebooks.com/isbn/9780203085684</t>
  </si>
  <si>
    <t>Schizophrenia &amp; Other Psychotic Disorders in Adults</t>
  </si>
  <si>
    <t>RC512</t>
  </si>
  <si>
    <t>9780203694244</t>
  </si>
  <si>
    <t>9780415608619</t>
  </si>
  <si>
    <t>Insanity and Divinity: Studies in Psychosis and Spirituality</t>
  </si>
  <si>
    <t>Gale, John</t>
  </si>
  <si>
    <t>http://www.tandfebooks.com/isbn/9780203694244</t>
  </si>
  <si>
    <t>9780203817490</t>
  </si>
  <si>
    <t>9780415560818</t>
  </si>
  <si>
    <t>Intellectual Leadership in Higher Education: Renewing the role of the university professor</t>
  </si>
  <si>
    <t>Macfarlane, Bruce</t>
  </si>
  <si>
    <t>http://www.tandfebooks.com/isbn/9780203817490</t>
  </si>
  <si>
    <t>K1401</t>
  </si>
  <si>
    <t>9781315881515</t>
  </si>
  <si>
    <t>9780415532150</t>
  </si>
  <si>
    <t>Intellectual Property Valuation and Innovation: Towards global harmonisation</t>
  </si>
  <si>
    <t>http://www.tandfebooks.com/isbn/9781315881515</t>
  </si>
  <si>
    <t>9780203737712</t>
  </si>
  <si>
    <t>9780415531139</t>
  </si>
  <si>
    <t>Intelligent Buildings: An Introduction</t>
  </si>
  <si>
    <t>Clements-Croome, Derek</t>
  </si>
  <si>
    <t>http://www.tandfebooks.com/isbn/9780203737712</t>
  </si>
  <si>
    <t>9780203128299</t>
  </si>
  <si>
    <t>9780415504461</t>
  </si>
  <si>
    <t>International Perspectives on Teaching English in a Globalised World</t>
  </si>
  <si>
    <t>Goodwyn, Andrew</t>
  </si>
  <si>
    <t>http://www.tandfebooks.com/isbn/9780203128299</t>
  </si>
  <si>
    <t>9781315881607</t>
  </si>
  <si>
    <t>9780415705035</t>
  </si>
  <si>
    <t>Internationalization of Higher Education in East Asia: Trends of student mobility and impact on education governance</t>
  </si>
  <si>
    <t>Mok, Ka Ho</t>
  </si>
  <si>
    <t>http://www.tandfebooks.com/isbn/9781315881607</t>
  </si>
  <si>
    <t>BP63.T5</t>
  </si>
  <si>
    <t>9781315887203</t>
  </si>
  <si>
    <t>9780415825894</t>
  </si>
  <si>
    <t>Islam in Modern Thailand: Faith, Philanthropy and Politics</t>
  </si>
  <si>
    <t>Brown, Rajeswary Ampalavanar</t>
  </si>
  <si>
    <t>http://www.tandfebooks.com/isbn/9781315887203</t>
  </si>
  <si>
    <t>Linguistics</t>
  </si>
  <si>
    <t>P302.5</t>
  </si>
  <si>
    <t>9780203814741</t>
  </si>
  <si>
    <t>9780415890489</t>
  </si>
  <si>
    <t>Jokes and the Linguistic Mind</t>
  </si>
  <si>
    <t>Aarons, Debra</t>
  </si>
  <si>
    <t>http://www.tandfebooks.com/isbn/9780203814741</t>
  </si>
  <si>
    <t>Music &amp; Education</t>
  </si>
  <si>
    <t>MT85</t>
  </si>
  <si>
    <t>9780203808085</t>
  </si>
  <si>
    <t>9780415888974</t>
  </si>
  <si>
    <t>Keyboard Skills for Music Educators: Score Reading</t>
  </si>
  <si>
    <t>Gregorich, Shellie</t>
  </si>
  <si>
    <t>http://www.tandfebooks.com/isbn/9780203808085</t>
  </si>
  <si>
    <t>9780203552537</t>
  </si>
  <si>
    <t>9780415669887</t>
  </si>
  <si>
    <t>Language and Identity in Englishes</t>
  </si>
  <si>
    <t>Clark, Urszula</t>
  </si>
  <si>
    <t>http://www.tandfebooks.com/isbn/9780203552537</t>
  </si>
  <si>
    <t>P53</t>
  </si>
  <si>
    <t>9781315818030</t>
  </si>
  <si>
    <t>9780415534406</t>
  </si>
  <si>
    <t>Language Education and Applied Linguistics: Bridging the two fields</t>
  </si>
  <si>
    <t>Nicholas, Howard</t>
  </si>
  <si>
    <t>http://www.tandfebooks.com/isbn/9781315818030</t>
  </si>
  <si>
    <t>Language &amp; Communication Difficulties</t>
  </si>
  <si>
    <t>9780203818442</t>
  </si>
  <si>
    <t>9780415619752</t>
  </si>
  <si>
    <t>Language for Learning in the Secondary School: A Practical Guide for Supporting Students with Speech, Language and Communication Needs</t>
  </si>
  <si>
    <t>Hayden, Sue</t>
  </si>
  <si>
    <t>http://www.tandfebooks.com/isbn/9780203818442</t>
  </si>
  <si>
    <t>9780203831007</t>
  </si>
  <si>
    <t>9780415564816</t>
  </si>
  <si>
    <t>Language Knowledge for Primary Teachers</t>
  </si>
  <si>
    <t>Wilson, Angela</t>
  </si>
  <si>
    <t>http://www.tandfebooks.com/isbn/9780203831007</t>
  </si>
  <si>
    <t>K487.A3</t>
  </si>
  <si>
    <t>9780203816103</t>
  </si>
  <si>
    <t>9780415560214</t>
  </si>
  <si>
    <t>Law and Art: Justice, Ethics and Aesthetics</t>
  </si>
  <si>
    <t>Ben-Dor, Oren</t>
  </si>
  <si>
    <t>http://www.tandfebooks.com/isbn/9780203816103</t>
  </si>
  <si>
    <t>9780203096888</t>
  </si>
  <si>
    <t>9780415631341</t>
  </si>
  <si>
    <t>Learner-Centered English Language Education: The Selected Works of David Nunan</t>
  </si>
  <si>
    <t>Nunan, David</t>
  </si>
  <si>
    <t>http://www.tandfebooks.com/isbn/9780203096888</t>
  </si>
  <si>
    <t>DS610.45</t>
  </si>
  <si>
    <t>9780203075890</t>
  </si>
  <si>
    <t>9780415658553</t>
  </si>
  <si>
    <t>Lee Kuan Yew's Strategic Thought</t>
  </si>
  <si>
    <t>Cheng Guan, Ang</t>
  </si>
  <si>
    <t>http://www.tandfebooks.com/isbn/9780203075890</t>
  </si>
  <si>
    <t>9780203108994</t>
  </si>
  <si>
    <t>9780415534840</t>
  </si>
  <si>
    <t>Leveraging Brands in Sport Business</t>
  </si>
  <si>
    <t>Pritchard, Mark P.</t>
  </si>
  <si>
    <t>http://www.tandfebooks.com/isbn/9780203108994</t>
  </si>
  <si>
    <t>Z665</t>
  </si>
  <si>
    <t>9780203753231</t>
  </si>
  <si>
    <t>9780415843874</t>
  </si>
  <si>
    <t>Libraries, Literatures, and Archives</t>
  </si>
  <si>
    <t>Mays, Sas</t>
  </si>
  <si>
    <t>http://www.tandfebooks.com/isbn/9780203753231</t>
  </si>
  <si>
    <t>PR33</t>
  </si>
  <si>
    <t>9781315856018</t>
  </si>
  <si>
    <t>9780415536912</t>
  </si>
  <si>
    <t>Literary Studies: A Practical Guide</t>
  </si>
  <si>
    <t>http://www.tandfebooks.com/isbn/9781315856018</t>
  </si>
  <si>
    <t>9780203720745</t>
  </si>
  <si>
    <t>9780415561921</t>
  </si>
  <si>
    <t>Live Architecture: Venues, Stages and Arenas for Popular Music</t>
  </si>
  <si>
    <t>Kronenburg, Robert</t>
  </si>
  <si>
    <t>http://www.tandfebooks.com/isbn/9780203720745</t>
  </si>
  <si>
    <t>NX511.L67</t>
  </si>
  <si>
    <t>9780203128152</t>
  </si>
  <si>
    <t>9780415684224</t>
  </si>
  <si>
    <t>Live Art in LA: Performance in Southern California, 1970 - 1983</t>
  </si>
  <si>
    <t>Phelan, Peggy.</t>
  </si>
  <si>
    <t>http://www.tandfebooks.com/isbn/9780203128152</t>
  </si>
  <si>
    <t>Urban History</t>
  </si>
  <si>
    <t>HT384.B447</t>
  </si>
  <si>
    <t>9780203137253</t>
  </si>
  <si>
    <t>9780415893787</t>
  </si>
  <si>
    <t>Living in the City: Urban Institutions in the Low Countries, 1200-2010</t>
  </si>
  <si>
    <t>Lucassen, Leo</t>
  </si>
  <si>
    <t>http://www.tandfebooks.com/isbn/9780203137253</t>
  </si>
  <si>
    <t>P53.67</t>
  </si>
  <si>
    <t>9780203809396</t>
  </si>
  <si>
    <t>9780415675628</t>
  </si>
  <si>
    <t>Living Languages: An Integrated Approach to Teaching Foreign Languages in Primary Schools</t>
  </si>
  <si>
    <t>Watts, Catherine</t>
  </si>
  <si>
    <t>http://www.tandfebooks.com/isbn/9780203809396</t>
  </si>
  <si>
    <t>9780203809389</t>
  </si>
  <si>
    <t>9780415675666</t>
  </si>
  <si>
    <t>Living Languages: An Integrated Approach to Teaching Foreign Languages in Secondary Schools</t>
  </si>
  <si>
    <t>http://www.tandfebooks.com/isbn/9780203809389</t>
  </si>
  <si>
    <t>NA4177</t>
  </si>
  <si>
    <t>9780203609590</t>
  </si>
  <si>
    <t>9780415783163</t>
  </si>
  <si>
    <t>Living Over the Store: Architecture and Local Urban Life</t>
  </si>
  <si>
    <t>Davis, Howard</t>
  </si>
  <si>
    <t>http://www.tandfebooks.com/isbn/9780203609590</t>
  </si>
  <si>
    <t>GB661.2</t>
  </si>
  <si>
    <t>9781315797465</t>
  </si>
  <si>
    <t>9780415746670</t>
  </si>
  <si>
    <t>Living with Environmental Change: Waterworlds</t>
  </si>
  <si>
    <t>Hastrup, Kirsten</t>
  </si>
  <si>
    <t>http://www.tandfebooks.com/isbn/9781315797465</t>
  </si>
  <si>
    <t>GE196</t>
  </si>
  <si>
    <t>9780203126448</t>
  </si>
  <si>
    <t>9780415507226</t>
  </si>
  <si>
    <t>Living within a Fair Share Ecological Footprint</t>
  </si>
  <si>
    <t>Vale, Robert;Vale, Brenda</t>
  </si>
  <si>
    <t>http://www.tandfebooks.com/isbn/9780203126448</t>
  </si>
  <si>
    <t>LC3965</t>
  </si>
  <si>
    <t>9781315857084</t>
  </si>
  <si>
    <t>9780415717298</t>
  </si>
  <si>
    <t>Looking into Special Education: A synthesis of key themes and concepts</t>
  </si>
  <si>
    <t>http://www.tandfebooks.com/isbn/9781315857084</t>
  </si>
  <si>
    <t>K5437</t>
  </si>
  <si>
    <t>9780203095652</t>
  </si>
  <si>
    <t>9781138000735</t>
  </si>
  <si>
    <t>Managing Fear: The Law and Ethics of Preventive Detention and Risk Assessment</t>
  </si>
  <si>
    <t>McSherry, Bernadette</t>
  </si>
  <si>
    <t>http://www.tandfebooks.com/isbn/9780203095652</t>
  </si>
  <si>
    <t>Water Engineering</t>
  </si>
  <si>
    <t>9781849775540</t>
  </si>
  <si>
    <t>9781844078837</t>
  </si>
  <si>
    <t>Marine Conservation Ecology</t>
  </si>
  <si>
    <t>Roff, John</t>
  </si>
  <si>
    <t>http://www.tandfebooks.com/isbn/9781849775540</t>
  </si>
  <si>
    <t>Marketing Research</t>
  </si>
  <si>
    <t>HF5415.125</t>
  </si>
  <si>
    <t>9780203076460</t>
  </si>
  <si>
    <t>9780415657877</t>
  </si>
  <si>
    <t>Marketing Database Analytics: Transforming Data for Competitive Advantage</t>
  </si>
  <si>
    <t>Banasiewicz, Andrew D.</t>
  </si>
  <si>
    <t>http://www.tandfebooks.com/isbn/9780203076460</t>
  </si>
  <si>
    <t>HF5415.12.C8</t>
  </si>
  <si>
    <t>9780203134146</t>
  </si>
  <si>
    <t>9780415896986</t>
  </si>
  <si>
    <t>Marketing without Advertising: Brand Preference and Consumer Choice in Cuba</t>
  </si>
  <si>
    <t>Morales, Emilio</t>
  </si>
  <si>
    <t>http://www.tandfebooks.com/isbn/9780203134146</t>
  </si>
  <si>
    <t>BL638</t>
  </si>
  <si>
    <t>9780203148112</t>
  </si>
  <si>
    <t>9780805863833</t>
  </si>
  <si>
    <t>Media and Religion: Foundations of an Emerging Field</t>
  </si>
  <si>
    <t>Stout, Daniel A.</t>
  </si>
  <si>
    <t>http://www.tandfebooks.com/isbn/9780203148112</t>
  </si>
  <si>
    <t>QA10.5</t>
  </si>
  <si>
    <t>9781315886275</t>
  </si>
  <si>
    <t>9780415819893</t>
  </si>
  <si>
    <t>Mentoring Mathematics Teachers: Supporting and inspiring pre-service and newly qualified teachers</t>
  </si>
  <si>
    <t>Hyde, Rosalyn</t>
  </si>
  <si>
    <t>http://www.tandfebooks.com/isbn/9781315886275</t>
  </si>
  <si>
    <t>JV8712</t>
  </si>
  <si>
    <t>9780203076866</t>
  </si>
  <si>
    <t>9780415657556</t>
  </si>
  <si>
    <t>Migration to and From Taiwan</t>
  </si>
  <si>
    <t>Chiu, Kuei-fen</t>
  </si>
  <si>
    <t>http://www.tandfebooks.com/isbn/9780203076866</t>
  </si>
  <si>
    <t>QA137</t>
  </si>
  <si>
    <t>9780203803196</t>
  </si>
  <si>
    <t>9780415886130</t>
  </si>
  <si>
    <t>MORE! Teaching Fractions and Ratios for Understanding: In-Depth Discussion and Reasoning Activities</t>
  </si>
  <si>
    <t>Lamon, Susan J.</t>
  </si>
  <si>
    <t>http://www.tandfebooks.com/isbn/9780203803196</t>
  </si>
  <si>
    <t>9780203719497</t>
  </si>
  <si>
    <t>9780415520034</t>
  </si>
  <si>
    <t>Multilateralism in the 21st Century: Europe's quest for effectiveness</t>
  </si>
  <si>
    <t>Bouchard, Caroline</t>
  </si>
  <si>
    <t>http://www.tandfebooks.com/isbn/9780203719497</t>
  </si>
  <si>
    <t>ML3197</t>
  </si>
  <si>
    <t>9781315867236</t>
  </si>
  <si>
    <t>9780415665629</t>
  </si>
  <si>
    <t>Music, Culture and Identity in the Muslim World: Performance, Politics and Piety</t>
  </si>
  <si>
    <t>Salhi, Kamal</t>
  </si>
  <si>
    <t>http://www.tandfebooks.com/isbn/9781315867236</t>
  </si>
  <si>
    <t>International &amp; Comparative Education</t>
  </si>
  <si>
    <t>LC93.M65</t>
  </si>
  <si>
    <t>9781315867328</t>
  </si>
  <si>
    <t>9780415719544</t>
  </si>
  <si>
    <t>National Identity and Educational Reform: Contested Classrooms</t>
  </si>
  <si>
    <t>Worden, Elizabeth</t>
  </si>
  <si>
    <t>http://www.tandfebooks.com/isbn/9781315867328</t>
  </si>
  <si>
    <t>Globalization</t>
  </si>
  <si>
    <t>JZ1316</t>
  </si>
  <si>
    <t>9780203803790</t>
  </si>
  <si>
    <t>9780415581967</t>
  </si>
  <si>
    <t>Nationalism and Globalisation: Conflicting or Complementary?</t>
  </si>
  <si>
    <t>Halikiopoulou, Daphne</t>
  </si>
  <si>
    <t>http://www.tandfebooks.com/isbn/9780203803790</t>
  </si>
  <si>
    <t>9780203803745</t>
  </si>
  <si>
    <t>9780415897679</t>
  </si>
  <si>
    <t>New Media Literacies and Participatory Popular Culture Across Borders</t>
  </si>
  <si>
    <t>Williams, Bronwyn T.</t>
  </si>
  <si>
    <t>http://www.tandfebooks.com/isbn/9780203803745</t>
  </si>
  <si>
    <t>LB1050.6</t>
  </si>
  <si>
    <t>9780203104682</t>
  </si>
  <si>
    <t>9780415624428</t>
  </si>
  <si>
    <t>New Methods of Literacy Research</t>
  </si>
  <si>
    <t>Albers, Peggy</t>
  </si>
  <si>
    <t>http://www.tandfebooks.com/isbn/9780203104682</t>
  </si>
  <si>
    <t>PN1661</t>
  </si>
  <si>
    <t>9780203803011</t>
  </si>
  <si>
    <t>9780415491471</t>
  </si>
  <si>
    <t>New Playwriting Strategies: Language and Media in the 21st Century</t>
  </si>
  <si>
    <t>Castagno, Paul</t>
  </si>
  <si>
    <t>http://www.tandfebooks.com/isbn/9780203803011</t>
  </si>
  <si>
    <t>RC480.5</t>
  </si>
  <si>
    <t>9781315796932</t>
  </si>
  <si>
    <t>9780415703741</t>
  </si>
  <si>
    <t>On Becoming a Psychotherapist</t>
  </si>
  <si>
    <t>Classic edition</t>
  </si>
  <si>
    <t>Dryden, Windy</t>
  </si>
  <si>
    <t>http://www.tandfebooks.com/isbn/9781315796932</t>
  </si>
  <si>
    <t>9780203123911</t>
  </si>
  <si>
    <t>9781848729698</t>
  </si>
  <si>
    <t>Online Consumer Behavior: Theory and Research in Social Media, Advertising and E-tail</t>
  </si>
  <si>
    <t>Close, Angeline G.</t>
  </si>
  <si>
    <t>http://www.tandfebooks.com/isbn/9780203123911</t>
  </si>
  <si>
    <t>9780203813263</t>
  </si>
  <si>
    <t>9780415894500</t>
  </si>
  <si>
    <t>Online Language Teacher Education: TESOL Perspectives</t>
  </si>
  <si>
    <t>England, Liz</t>
  </si>
  <si>
    <t>http://www.tandfebooks.com/isbn/9780203813263</t>
  </si>
  <si>
    <t>9780203107430</t>
  </si>
  <si>
    <t>9780415540254</t>
  </si>
  <si>
    <t>Only One Earth: The Long Road via Rio to Sustainable Development</t>
  </si>
  <si>
    <t>Dodds, Felix</t>
  </si>
  <si>
    <t>http://www.tandfebooks.com/isbn/9780203107430</t>
  </si>
  <si>
    <t>9781315849010</t>
  </si>
  <si>
    <t>9780415834643</t>
  </si>
  <si>
    <t>Optimize European Union Law</t>
  </si>
  <si>
    <t>Robinson, Glenn</t>
  </si>
  <si>
    <t>http://www.tandfebooks.com/isbn/9781315849010</t>
  </si>
  <si>
    <t>PL248.P34</t>
  </si>
  <si>
    <t>9780203080108</t>
  </si>
  <si>
    <t>9780415505376</t>
  </si>
  <si>
    <t>Orhan Pamuk, Secularism and Blasphemy: The Politics of the Turkish Novel</t>
  </si>
  <si>
    <t>Göknar, Erdag</t>
  </si>
  <si>
    <t>http://www.tandfebooks.com/isbn/9780203080108</t>
  </si>
  <si>
    <t>HV689</t>
  </si>
  <si>
    <t>9780203073865</t>
  </si>
  <si>
    <t>9780415682695</t>
  </si>
  <si>
    <t>Out of the Mainstream: Helping the children of parents with a mental illness</t>
  </si>
  <si>
    <t>Loshak, Rosemary</t>
  </si>
  <si>
    <t>http://www.tandfebooks.com/isbn/9780203073865</t>
  </si>
  <si>
    <t>9780203084519</t>
  </si>
  <si>
    <t>9780415637510</t>
  </si>
  <si>
    <t>Overcoming Masculine Depression: The Pain Behind the Mask</t>
  </si>
  <si>
    <t>Lynch, John</t>
  </si>
  <si>
    <t>http://www.tandfebooks.com/isbn/9780203084519</t>
  </si>
  <si>
    <t>P53.447</t>
  </si>
  <si>
    <t>9780203551349</t>
  </si>
  <si>
    <t>9780415895712</t>
  </si>
  <si>
    <t>Peer Interaction and Second Language Learning</t>
  </si>
  <si>
    <t>Philp, Jenefer</t>
  </si>
  <si>
    <t>http://www.tandfebooks.com/isbn/9780203551349</t>
  </si>
  <si>
    <t>Autism &amp; Aspergers in Children &amp; Adolescents</t>
  </si>
  <si>
    <t>9780203829134</t>
  </si>
  <si>
    <t>9780415890755</t>
  </si>
  <si>
    <t>Play-Based Interventions for Children and Adolescents with Autism Spectrum Disorders</t>
  </si>
  <si>
    <t>Gallo-Lopez, Loretta</t>
  </si>
  <si>
    <t>http://www.tandfebooks.com/isbn/9780203829134</t>
  </si>
  <si>
    <t>9780203816202</t>
  </si>
  <si>
    <t>9780415590952</t>
  </si>
  <si>
    <t>Playwriting Across The Curriculum</t>
  </si>
  <si>
    <t>Stoneman, Claire</t>
  </si>
  <si>
    <t>http://www.tandfebooks.com/isbn/9780203816202</t>
  </si>
  <si>
    <t>DS509.3</t>
  </si>
  <si>
    <t>9780203801536</t>
  </si>
  <si>
    <t>9780415679695</t>
  </si>
  <si>
    <t>Popular Culture and the State in East and Southeast Asia</t>
  </si>
  <si>
    <t>Otmazgin, Nissim</t>
  </si>
  <si>
    <t>http://www.tandfebooks.com/isbn/9780203801536</t>
  </si>
  <si>
    <t>LB1051</t>
  </si>
  <si>
    <t>9780203800065</t>
  </si>
  <si>
    <t>9780415686761</t>
  </si>
  <si>
    <t>Positive Psychology for Teachers</t>
  </si>
  <si>
    <t>Swinson, Jeremy</t>
  </si>
  <si>
    <t>http://www.tandfebooks.com/isbn/9780203800065</t>
  </si>
  <si>
    <t>Positive Psychology</t>
  </si>
  <si>
    <t>BF204.6</t>
  </si>
  <si>
    <t>9780203156629</t>
  </si>
  <si>
    <t>9780415602358</t>
  </si>
  <si>
    <t>Positive Psychology: The Science of Happiness and Human Strengths</t>
  </si>
  <si>
    <t>http://www.tandfebooks.com/isbn/9780203156629</t>
  </si>
  <si>
    <t>9781315814827</t>
  </si>
  <si>
    <t>9780415522632</t>
  </si>
  <si>
    <t>Process: Material and Representation in Architecture</t>
  </si>
  <si>
    <t>Borden, Gail Peter</t>
  </si>
  <si>
    <t>http://www.tandfebooks.com/isbn/9781315814827</t>
  </si>
  <si>
    <t>9780203083208</t>
  </si>
  <si>
    <t>9780415620000</t>
  </si>
  <si>
    <t>Psychological Foundations of Marketing</t>
  </si>
  <si>
    <t>Kimmel, Allan J.</t>
  </si>
  <si>
    <t>http://www.tandfebooks.com/isbn/9780203083208</t>
  </si>
  <si>
    <t>GV711</t>
  </si>
  <si>
    <t>9780203102718</t>
  </si>
  <si>
    <t>9780415625982</t>
  </si>
  <si>
    <t>Psychology in Sports Coaching: Theory and Practice</t>
  </si>
  <si>
    <t>Nicholls, Adam</t>
  </si>
  <si>
    <t>http://www.tandfebooks.com/isbn/9780203102718</t>
  </si>
  <si>
    <t>Theory of Education</t>
  </si>
  <si>
    <t>LC4601</t>
  </si>
  <si>
    <t>9780203071007</t>
  </si>
  <si>
    <t>9780415810425</t>
  </si>
  <si>
    <t>Psychopathology at School: Theorizing mental disorders in education</t>
  </si>
  <si>
    <t>Harwood, Valerie</t>
  </si>
  <si>
    <t>http://www.tandfebooks.com/isbn/9780203071007</t>
  </si>
  <si>
    <t>SPSS - PASW Statistics</t>
  </si>
  <si>
    <t>QA276.45.R3</t>
  </si>
  <si>
    <t>9781315856759</t>
  </si>
  <si>
    <t>9780415641739</t>
  </si>
  <si>
    <t>R Data Analysis without Programming</t>
  </si>
  <si>
    <t>Gerbing, David W.</t>
  </si>
  <si>
    <t>http://www.tandfebooks.com/isbn/9781315856759</t>
  </si>
  <si>
    <t>9781315856186</t>
  </si>
  <si>
    <t>9781596672192</t>
  </si>
  <si>
    <t>Reaching English Language Learners in Every Classroom: Energizers for Teaching and Learning</t>
  </si>
  <si>
    <t>Arechiga, Debbie</t>
  </si>
  <si>
    <t>http://www.tandfebooks.com/isbn/9781315856186</t>
  </si>
  <si>
    <t>LB1047.3</t>
  </si>
  <si>
    <t>9781315819853</t>
  </si>
  <si>
    <t>9780415734653</t>
  </si>
  <si>
    <t>Rebuilding Research Writing: Strategies for Sparking Informational Inquiry</t>
  </si>
  <si>
    <t>Werner-Burke, Nanci</t>
  </si>
  <si>
    <t>http://www.tandfebooks.com/isbn/9781315819853</t>
  </si>
  <si>
    <t>Applied Sport Science</t>
  </si>
  <si>
    <t>9780203066546</t>
  </si>
  <si>
    <t>9780415814928</t>
  </si>
  <si>
    <t>Reflective Practice in the Sport and Exercise Sciences: Contemporary issues</t>
  </si>
  <si>
    <t>Knowles, Zoe</t>
  </si>
  <si>
    <t>http://www.tandfebooks.com/isbn/9780203066546</t>
  </si>
  <si>
    <t xml:space="preserve">Research Methods </t>
  </si>
  <si>
    <t>9781315776668</t>
  </si>
  <si>
    <t>9780415733854</t>
  </si>
  <si>
    <t>Research Methods in Sport Studies and Sport Management: A Practical Guide</t>
  </si>
  <si>
    <t>Veal, A.J.</t>
  </si>
  <si>
    <t>http://www.tandfebooks.com/isbn/9781315776668</t>
  </si>
  <si>
    <t>LB1028</t>
  </si>
  <si>
    <t>9780203830437</t>
  </si>
  <si>
    <t>9780415604901</t>
  </si>
  <si>
    <t>Researching Young Children's Perspectives: Debating the ethics and dilemmas of educational research with children</t>
  </si>
  <si>
    <t>Harcourt, Deborah</t>
  </si>
  <si>
    <t>http://www.tandfebooks.com/isbn/9780203830437</t>
  </si>
  <si>
    <t>9780203813324</t>
  </si>
  <si>
    <t>9780415893473</t>
  </si>
  <si>
    <t>Reviewing Qualitative Research in the Social Sciences</t>
  </si>
  <si>
    <t>Trainor, Audrey A.</t>
  </si>
  <si>
    <t>http://www.tandfebooks.com/isbn/9780203813324</t>
  </si>
  <si>
    <t>9780203768419</t>
  </si>
  <si>
    <t>9780415840347</t>
  </si>
  <si>
    <t>Rhetoric and Ethics in the Cybernetic Age: The Transhuman Condition</t>
  </si>
  <si>
    <t>Pruchnic, Jeff</t>
  </si>
  <si>
    <t>http://www.tandfebooks.com/isbn/9780203768419</t>
  </si>
  <si>
    <t>9780203803400</t>
  </si>
  <si>
    <t>9780415895538</t>
  </si>
  <si>
    <t>Rhetoric, Remembrance, and Visual Form: Sighting Memory</t>
  </si>
  <si>
    <t>Demo, Anne Teresa</t>
  </si>
  <si>
    <t>http://www.tandfebooks.com/isbn/9780203803400</t>
  </si>
  <si>
    <t>Health &amp; Safety at Work</t>
  </si>
  <si>
    <t>T55</t>
  </si>
  <si>
    <t>9780203796320</t>
  </si>
  <si>
    <t>9780415656962</t>
  </si>
  <si>
    <t>Safety at Work</t>
  </si>
  <si>
    <t>Channing, John</t>
  </si>
  <si>
    <t>http://www.tandfebooks.com/isbn/9780203796320</t>
  </si>
  <si>
    <t>TT507</t>
  </si>
  <si>
    <t>9780203126172</t>
  </si>
  <si>
    <t>9781849712415</t>
  </si>
  <si>
    <t>Shaping Sustainable Fashion: Changing the Way We Make and Use Clothes</t>
  </si>
  <si>
    <t>Gwilt, Alison</t>
  </si>
  <si>
    <t>http://www.tandfebooks.com/isbn/9780203126172</t>
  </si>
  <si>
    <t>Mental Health/Clinical Social Work</t>
  </si>
  <si>
    <t>9781315813073</t>
  </si>
  <si>
    <t>9780415698955</t>
  </si>
  <si>
    <t>Social Justice in Clinical Practice: A Liberation Health Framework for Social Work</t>
  </si>
  <si>
    <t>Martinez, Dawn Belkin</t>
  </si>
  <si>
    <t>http://www.tandfebooks.com/isbn/9781315813073</t>
  </si>
  <si>
    <t>Financial Accounting</t>
  </si>
  <si>
    <t>HF5686.B3</t>
  </si>
  <si>
    <t>9780203129685</t>
  </si>
  <si>
    <t>9780415895828</t>
  </si>
  <si>
    <t>Solvency in Financial Accounting</t>
  </si>
  <si>
    <t>Margret, Julie E.</t>
  </si>
  <si>
    <t>http://www.tandfebooks.com/isbn/9780203129685</t>
  </si>
  <si>
    <t>N85</t>
  </si>
  <si>
    <t>9781315883847</t>
  </si>
  <si>
    <t>9780415712620</t>
  </si>
  <si>
    <t>Spiritual Art and Art Education</t>
  </si>
  <si>
    <t>Lander, Janis</t>
  </si>
  <si>
    <t>http://www.tandfebooks.com/isbn/9781315883847</t>
  </si>
  <si>
    <t>Sport and the Media</t>
  </si>
  <si>
    <t>PN1995.9.S67</t>
  </si>
  <si>
    <t>9780203858424</t>
  </si>
  <si>
    <t>9780415569927</t>
  </si>
  <si>
    <t>Sport and Film</t>
  </si>
  <si>
    <t>Crosson, Seán</t>
  </si>
  <si>
    <t>http://www.tandfebooks.com/isbn/9780203858424</t>
  </si>
  <si>
    <t>GV706.7</t>
  </si>
  <si>
    <t>9780203874615</t>
  </si>
  <si>
    <t>9780415549943</t>
  </si>
  <si>
    <t>Sport, Violence and Society</t>
  </si>
  <si>
    <t>Young, Kevin</t>
  </si>
  <si>
    <t>http://www.tandfebooks.com/isbn/9780203874615</t>
  </si>
  <si>
    <t>Biomechanics and Human Movement Science</t>
  </si>
  <si>
    <t>9780203867716</t>
  </si>
  <si>
    <t>9780415558372</t>
  </si>
  <si>
    <t>Sports Biomechanics: Reducing Injury Risk and Improving Sports Performance</t>
  </si>
  <si>
    <t>http://www.tandfebooks.com/isbn/9780203867716</t>
  </si>
  <si>
    <t>Sport and Leisure Management</t>
  </si>
  <si>
    <t>GV742.3</t>
  </si>
  <si>
    <t>9780203107515</t>
  </si>
  <si>
    <t>9780415896757</t>
  </si>
  <si>
    <t>Sports on Television: The How and Why Behind What You See</t>
  </si>
  <si>
    <t>Deninger, Dennis</t>
  </si>
  <si>
    <t>http://www.tandfebooks.com/isbn/9780203107515</t>
  </si>
  <si>
    <t>9780203127698</t>
  </si>
  <si>
    <t>9781848729803</t>
  </si>
  <si>
    <t>Statistical Power Analysis for the Social and Behavioral Sciences: Basic and Advanced Techniques</t>
  </si>
  <si>
    <t>Liu, Xiaofeng Steven</t>
  </si>
  <si>
    <t>http://www.tandfebooks.com/isbn/9780203127698</t>
  </si>
  <si>
    <t>HC430.T4</t>
  </si>
  <si>
    <t>9780203080658</t>
  </si>
  <si>
    <t>9780415642200</t>
  </si>
  <si>
    <t>Technology Transfer Between the US, China and Taiwan: Moving Knowledge</t>
  </si>
  <si>
    <t>Fuller, Douglas B.</t>
  </si>
  <si>
    <t>http://www.tandfebooks.com/isbn/9780203080658</t>
  </si>
  <si>
    <t>DR435.C57</t>
  </si>
  <si>
    <t>9781315849492</t>
  </si>
  <si>
    <t>9780415730464</t>
  </si>
  <si>
    <t>The Circassian Diaspora in Turkey: A Political History</t>
  </si>
  <si>
    <t>Besleney, Zeynel</t>
  </si>
  <si>
    <t>http://www.tandfebooks.com/isbn/9781315849492</t>
  </si>
  <si>
    <t>Philosophy of Law</t>
  </si>
  <si>
    <t>JC578</t>
  </si>
  <si>
    <t>9780203094242</t>
  </si>
  <si>
    <t>9780415524414</t>
  </si>
  <si>
    <t>The Concept of Injustice</t>
  </si>
  <si>
    <t>Heinze, Eric</t>
  </si>
  <si>
    <t>http://www.tandfebooks.com/isbn/9780203094242</t>
  </si>
  <si>
    <t>NA2710</t>
  </si>
  <si>
    <t>9780203100134</t>
  </si>
  <si>
    <t>9780415898393</t>
  </si>
  <si>
    <t>The Construction of Drawings and Movies: Models for  Architectural Design and Analysis</t>
  </si>
  <si>
    <t>Forget, Thomas</t>
  </si>
  <si>
    <t>http://www.tandfebooks.com/isbn/9780203100134</t>
  </si>
  <si>
    <t>TH7703</t>
  </si>
  <si>
    <t>9780203762387</t>
  </si>
  <si>
    <t>9780415522465</t>
  </si>
  <si>
    <t>The Design of Lighting</t>
  </si>
  <si>
    <t>Tregenza, Peter</t>
  </si>
  <si>
    <t>http://www.tandfebooks.com/isbn/9780203762387</t>
  </si>
  <si>
    <t>9780203118832</t>
  </si>
  <si>
    <t>9780415527705</t>
  </si>
  <si>
    <t>The Essential Guide to Secondary Mathematics: Successful and enjoyable teaching and learning</t>
  </si>
  <si>
    <t>Foster, Colin</t>
  </si>
  <si>
    <t>http://www.tandfebooks.com/isbn/9780203118832</t>
  </si>
  <si>
    <t>DR435.K87</t>
  </si>
  <si>
    <t>9780203584736</t>
  </si>
  <si>
    <t>9780415824187</t>
  </si>
  <si>
    <t>The Formation of Kurdishness in Turkey: Political Violence, Fear and Pain</t>
  </si>
  <si>
    <t>Aras, Ramazan</t>
  </si>
  <si>
    <t>http://www.tandfebooks.com/isbn/9780203584736</t>
  </si>
  <si>
    <t>TH6021</t>
  </si>
  <si>
    <t>9781315887296</t>
  </si>
  <si>
    <t>9780415822756</t>
  </si>
  <si>
    <t>The Healthy Indoor Environment: How to assess occupants' wellbeing in buildings</t>
  </si>
  <si>
    <t>Bluyssen, Philomena M.</t>
  </si>
  <si>
    <t>http://www.tandfebooks.com/isbn/9781315887296</t>
  </si>
  <si>
    <t>9781315849188</t>
  </si>
  <si>
    <t>9780415682152</t>
  </si>
  <si>
    <t>The Introductory Guide to Art Therapy: Experiential teaching and learning for students and practitioners</t>
  </si>
  <si>
    <t>Hogan, Susan</t>
  </si>
  <si>
    <t>http://www.tandfebooks.com/isbn/9781315849188</t>
  </si>
  <si>
    <t>PN171.O55</t>
  </si>
  <si>
    <t>9780203106389</t>
  </si>
  <si>
    <t>9780415893251</t>
  </si>
  <si>
    <t>The Multimediated Rhetoric of the Internet: Digital Fusion</t>
  </si>
  <si>
    <t>Handa, Carolyn</t>
  </si>
  <si>
    <t>http://www.tandfebooks.com/isbn/9780203106389</t>
  </si>
  <si>
    <t>Financial Statement Analysis</t>
  </si>
  <si>
    <t>HF5636</t>
  </si>
  <si>
    <t>9780203796030</t>
  </si>
  <si>
    <t>9780415891950</t>
  </si>
  <si>
    <t>The Nature of Accounting Regulation</t>
  </si>
  <si>
    <t>Dennis, Ian</t>
  </si>
  <si>
    <t>http://www.tandfebooks.com/isbn/9780203796030</t>
  </si>
  <si>
    <t>Hollywood</t>
  </si>
  <si>
    <t>9780203152508</t>
  </si>
  <si>
    <t>9780415968133</t>
  </si>
  <si>
    <t>The Persistence of Hollywood</t>
  </si>
  <si>
    <t>Elsaesser, Thomas</t>
  </si>
  <si>
    <t>http://www.tandfebooks.com/isbn/9780203152508</t>
  </si>
  <si>
    <t>9780203129098</t>
  </si>
  <si>
    <t>9780415884303</t>
  </si>
  <si>
    <t>The Power of Accounting: What the Numbers Mean and How to Use Them</t>
  </si>
  <si>
    <t>Lewis, Lawrence</t>
  </si>
  <si>
    <t>http://www.tandfebooks.com/isbn/9780203129098</t>
  </si>
  <si>
    <t>Dutch</t>
  </si>
  <si>
    <t>PF112</t>
  </si>
  <si>
    <t>9780203766613</t>
  </si>
  <si>
    <t>9780415550079</t>
  </si>
  <si>
    <t>The Routledge Intermediate Dutch Reader</t>
  </si>
  <si>
    <t>Verbaan, Eddy</t>
  </si>
  <si>
    <t>http://www.tandfebooks.com/isbn/9780203766613</t>
  </si>
  <si>
    <t>Turkish</t>
  </si>
  <si>
    <t>PL125</t>
  </si>
  <si>
    <t>9780203818152</t>
  </si>
  <si>
    <t>9780415568166</t>
  </si>
  <si>
    <t>The Routledge Intermediate Turkish Reader: Political and Cultural Articles</t>
  </si>
  <si>
    <t>Symons, Senel</t>
  </si>
  <si>
    <t>http://www.tandfebooks.com/isbn/9780203818152</t>
  </si>
  <si>
    <t>RC480.515</t>
  </si>
  <si>
    <t>9780203094747</t>
  </si>
  <si>
    <t>9780415888912</t>
  </si>
  <si>
    <t>The Therapist's Answer Book: Solutions to 101 Tricky Problems in Psychotherapy</t>
  </si>
  <si>
    <t>Blackman, Jerome S.</t>
  </si>
  <si>
    <t>http://www.tandfebooks.com/isbn/9780203094747</t>
  </si>
  <si>
    <t>9780203082164</t>
  </si>
  <si>
    <t>9780415606295</t>
  </si>
  <si>
    <t>The World's Greenest Buildings: Promise Versus Performance in Sustainable Design</t>
  </si>
  <si>
    <t>Yudelson, Jerry</t>
  </si>
  <si>
    <t>http://www.tandfebooks.com/isbn/9780203082164</t>
  </si>
  <si>
    <t>HD30.255</t>
  </si>
  <si>
    <t>9780203121351</t>
  </si>
  <si>
    <t>9781849713979</t>
  </si>
  <si>
    <t>The Zeronauts: Breaking the Sustainability Barrier</t>
  </si>
  <si>
    <t>Elkington, John</t>
  </si>
  <si>
    <t>http://www.tandfebooks.com/isbn/9780203121351</t>
  </si>
  <si>
    <t>Quantitative Methods</t>
  </si>
  <si>
    <t>HQ1180</t>
  </si>
  <si>
    <t>9780203817339</t>
  </si>
  <si>
    <t>9780415888813</t>
  </si>
  <si>
    <t>Theories and Methodologies in Postgraduate Feminist Research: Researching Differently</t>
  </si>
  <si>
    <t>Buikema, Rosemarie</t>
  </si>
  <si>
    <t>http://www.tandfebooks.com/isbn/9780203817339</t>
  </si>
  <si>
    <t>Visual Culture</t>
  </si>
  <si>
    <t>N72.S6</t>
  </si>
  <si>
    <t>9780203079232</t>
  </si>
  <si>
    <t>9780415877930</t>
  </si>
  <si>
    <t>Theorizing Visual Studies: Writing Through the Discipline</t>
  </si>
  <si>
    <t>http://www.tandfebooks.com/isbn/9780203079232</t>
  </si>
  <si>
    <t>9780203153642</t>
  </si>
  <si>
    <t>9780415581714</t>
  </si>
  <si>
    <t>Tourism and Animal Ethics</t>
  </si>
  <si>
    <t>Fennell, David</t>
  </si>
  <si>
    <t>http://www.tandfebooks.com/isbn/9780203153642</t>
  </si>
  <si>
    <t>Culture</t>
  </si>
  <si>
    <t>9780203771488</t>
  </si>
  <si>
    <t>9780415839440</t>
  </si>
  <si>
    <t>Tourism Art and Souvenirs: The Material Culture of Tourism</t>
  </si>
  <si>
    <t>Hume, David L.</t>
  </si>
  <si>
    <t>http://www.tandfebooks.com/isbn/9780203771488</t>
  </si>
  <si>
    <t>Tourism</t>
  </si>
  <si>
    <t>9780203104910</t>
  </si>
  <si>
    <t>9780415677929</t>
  </si>
  <si>
    <t>Tourism: The Key Concepts</t>
  </si>
  <si>
    <t>Robinson, Peter</t>
  </si>
  <si>
    <t>http://www.tandfebooks.com/isbn/9780203104910</t>
  </si>
  <si>
    <t>9780203116531</t>
  </si>
  <si>
    <t>9780415530989</t>
  </si>
  <si>
    <t>Transforming Teaching and Learning with Active and Dramatic Approaches: Engaging Students Across the Curriculum</t>
  </si>
  <si>
    <t>http://www.tandfebooks.com/isbn/9780203116531</t>
  </si>
  <si>
    <t>Writing, Psychology of</t>
  </si>
  <si>
    <t>P211.6</t>
  </si>
  <si>
    <t>9780203141434</t>
  </si>
  <si>
    <t>9781848729209</t>
  </si>
  <si>
    <t>Translation of Thought to Written Text While Composing: Advancing Theory, Knowledge, Research Methods, Tools, and Applications</t>
  </si>
  <si>
    <t>Fayol, Michel</t>
  </si>
  <si>
    <t>http://www.tandfebooks.com/isbn/9780203141434</t>
  </si>
  <si>
    <t>Trauma Counseling - Adult</t>
  </si>
  <si>
    <t>9781315815572</t>
  </si>
  <si>
    <t>9780415640121</t>
  </si>
  <si>
    <t>Trauma-Informed Care: How neuroscience influences practice</t>
  </si>
  <si>
    <t>Evans, Amanda</t>
  </si>
  <si>
    <t>http://www.tandfebooks.com/isbn/9781315815572</t>
  </si>
  <si>
    <t>DR477</t>
  </si>
  <si>
    <t>9780203102022</t>
  </si>
  <si>
    <t>9780415599863</t>
  </si>
  <si>
    <t>Turkish Foreign Policy since 1774</t>
  </si>
  <si>
    <t>Hale, William</t>
  </si>
  <si>
    <t>http://www.tandfebooks.com/isbn/9780203102022</t>
  </si>
  <si>
    <t>KD2079</t>
  </si>
  <si>
    <t>9780203148303</t>
  </si>
  <si>
    <t>9780415682176</t>
  </si>
  <si>
    <t>Understanding Company Law</t>
  </si>
  <si>
    <t>Hudson, Alastair</t>
  </si>
  <si>
    <t>http://www.tandfebooks.com/isbn/9780203148303</t>
  </si>
  <si>
    <t>Planning and Sustainability</t>
  </si>
  <si>
    <t>TD160</t>
  </si>
  <si>
    <t>9781315850184</t>
  </si>
  <si>
    <t>9780415642514</t>
  </si>
  <si>
    <t>Urban Retrofitting for Sustainability: Mapping the Transition to 2050</t>
  </si>
  <si>
    <t>Dixon, Timothy</t>
  </si>
  <si>
    <t>http://www.tandfebooks.com/isbn/9781315850184</t>
  </si>
  <si>
    <t>9781315849225</t>
  </si>
  <si>
    <t>9780415735322</t>
  </si>
  <si>
    <t>Using Children's Literature to Teach Problem Solving in Math: Addressing the Common Core in K'2</t>
  </si>
  <si>
    <t>White, Jeanne</t>
  </si>
  <si>
    <t>http://www.tandfebooks.com/isbn/9781315849225</t>
  </si>
  <si>
    <t>9781315854908</t>
  </si>
  <si>
    <t>9781138136199</t>
  </si>
  <si>
    <t>Using Formative Assessment to Drive Mathematics Instruction in Grades PreK-2</t>
  </si>
  <si>
    <t>Taylor-Cox, Jennifer</t>
  </si>
  <si>
    <t>http://www.tandfebooks.com/isbn/9781315854908</t>
  </si>
  <si>
    <t>Design &amp; Delivery</t>
  </si>
  <si>
    <t>9780203101490</t>
  </si>
  <si>
    <t>9780415896795</t>
  </si>
  <si>
    <t>Using Social Media Effectively in the Classroom: Blogs, Wikis, Twitter, and More</t>
  </si>
  <si>
    <t>Seo, Kay</t>
  </si>
  <si>
    <t>http://www.tandfebooks.com/isbn/9780203101490</t>
  </si>
  <si>
    <t>Qualitative and Mixed Methods</t>
  </si>
  <si>
    <t>9780203829042</t>
  </si>
  <si>
    <t>9780415483483</t>
  </si>
  <si>
    <t>Visual Methods in Psychology: Using and Interpreting Images in Qualitative Research</t>
  </si>
  <si>
    <t>Reavey, Paula</t>
  </si>
  <si>
    <t>http://www.tandfebooks.com/isbn/9780203829042</t>
  </si>
  <si>
    <t>Events Management</t>
  </si>
  <si>
    <t>HD9999.W372</t>
  </si>
  <si>
    <t>9780203079539</t>
  </si>
  <si>
    <t>9780415644440</t>
  </si>
  <si>
    <t>Wedding Planning and Management: Consultancy for Diverse Clients</t>
  </si>
  <si>
    <t>Daniels, Maggie</t>
  </si>
  <si>
    <t>http://www.tandfebooks.com/isbn/9780203079539</t>
  </si>
  <si>
    <t>Parenting and Families</t>
  </si>
  <si>
    <t>HD6053</t>
  </si>
  <si>
    <t>9781315882345</t>
  </si>
  <si>
    <t>9780415883375</t>
  </si>
  <si>
    <t>Women, Work, and Globalization: Challenges and Opportunities</t>
  </si>
  <si>
    <t>Trask, Bahira Sherif</t>
  </si>
  <si>
    <t>http://www.tandfebooks.com/isbn/9781315882345</t>
  </si>
  <si>
    <t>History of Psychology</t>
  </si>
  <si>
    <t>BF81</t>
    <phoneticPr fontId="5" type="noConversion"/>
  </si>
  <si>
    <t>9780203686485</t>
    <phoneticPr fontId="5" type="noConversion"/>
  </si>
  <si>
    <t>A Brief History of Psychology</t>
  </si>
  <si>
    <t>Wertheimer, Michael</t>
  </si>
  <si>
    <t>http://www.tandfebooks.com/isbn/9780203686485</t>
    <phoneticPr fontId="5" type="noConversion"/>
  </si>
  <si>
    <t>ML197</t>
    <phoneticPr fontId="5" type="noConversion"/>
  </si>
  <si>
    <t>9780203770689</t>
    <phoneticPr fontId="5" type="noConversion"/>
  </si>
  <si>
    <t>A History of Twentieth-Century Music in a Theoretic-Analytical Context</t>
  </si>
  <si>
    <t>Antokoletz, Elliott</t>
  </si>
  <si>
    <t>http://www.tandfebooks.com/isbn/9780203770689</t>
    <phoneticPr fontId="5" type="noConversion"/>
  </si>
  <si>
    <t>Socio-Legal Studies</t>
  </si>
  <si>
    <t>K372</t>
    <phoneticPr fontId="5" type="noConversion"/>
  </si>
  <si>
    <t>9780203796764</t>
    <phoneticPr fontId="5" type="noConversion"/>
  </si>
  <si>
    <t>A Sociological Theory of Law</t>
  </si>
  <si>
    <t>Luhmann, Niklas</t>
  </si>
  <si>
    <t>http://www.tandfebooks.com/isbn/9780203796764</t>
    <phoneticPr fontId="5" type="noConversion"/>
  </si>
  <si>
    <t>Human Rights Law &amp; Civil Liberties</t>
  </si>
  <si>
    <t>K3240</t>
    <phoneticPr fontId="5" type="noConversion"/>
  </si>
  <si>
    <t>9780203797839</t>
    <phoneticPr fontId="5" type="noConversion"/>
  </si>
  <si>
    <t>Applying an International Human Rights Framework to State Budget Allocations: Rights and Resources</t>
  </si>
  <si>
    <t>O'Connell, Rory</t>
  </si>
  <si>
    <t>http://www.tandfebooks.com/isbn/9780203797839</t>
    <phoneticPr fontId="5" type="noConversion"/>
  </si>
  <si>
    <t>P115.2</t>
    <phoneticPr fontId="5" type="noConversion"/>
  </si>
  <si>
    <t>9780203828670</t>
    <phoneticPr fontId="5" type="noConversion"/>
  </si>
  <si>
    <t>Bilingualism in Schools and Society: Language, Identity, and Policy</t>
  </si>
  <si>
    <t>Shin, Sarah J.</t>
  </si>
  <si>
    <t>http://www.tandfebooks.com/isbn/9780203828670</t>
    <phoneticPr fontId="5" type="noConversion"/>
  </si>
  <si>
    <t>Modern History 1750-1945</t>
  </si>
  <si>
    <t>HC240</t>
    <phoneticPr fontId="5" type="noConversion"/>
  </si>
  <si>
    <t>9780203550403</t>
    <phoneticPr fontId="5" type="noConversion"/>
  </si>
  <si>
    <t>Case Studies on Modern European Economy: Entrepreneurship, Inventions, and Institutions</t>
  </si>
  <si>
    <t>Berend, Ivan</t>
  </si>
  <si>
    <t>http://www.tandfebooks.com/isbn/9780203550403</t>
    <phoneticPr fontId="5" type="noConversion"/>
  </si>
  <si>
    <t>Entrepreneurship</t>
  </si>
  <si>
    <t>HB615</t>
    <phoneticPr fontId="5" type="noConversion"/>
  </si>
  <si>
    <t>9780203126677</t>
    <phoneticPr fontId="5" type="noConversion"/>
  </si>
  <si>
    <t>Chance and Intent: Managing the Risks of Innovation and Entrepreneurship</t>
  </si>
  <si>
    <t>Bodde, David L.</t>
  </si>
  <si>
    <t>http://www.tandfebooks.com/isbn/9780203126677</t>
    <phoneticPr fontId="5" type="noConversion"/>
  </si>
  <si>
    <t>Suicide in Adults</t>
  </si>
  <si>
    <t>KD7869</t>
    <phoneticPr fontId="5" type="noConversion"/>
  </si>
  <si>
    <t>9780203066881</t>
    <phoneticPr fontId="5" type="noConversion"/>
  </si>
  <si>
    <t>Cognitive Behavioural Prevention of Suicide in Psychosis: A treatment manual</t>
  </si>
  <si>
    <t>Tarrier, Nicholas</t>
  </si>
  <si>
    <t>http://www.tandfebooks.com/isbn/9780203066881</t>
    <phoneticPr fontId="5" type="noConversion"/>
  </si>
  <si>
    <t>Sociolinguistics</t>
  </si>
  <si>
    <t>P95.54</t>
    <phoneticPr fontId="5" type="noConversion"/>
  </si>
  <si>
    <t>9780203129616</t>
    <phoneticPr fontId="5" type="noConversion"/>
  </si>
  <si>
    <t>Communicating Beyond Language: Everyday Encounters with Diversity</t>
  </si>
  <si>
    <t>Rymes, Betsy</t>
  </si>
  <si>
    <t>http://www.tandfebooks.com/isbn/9780203129616</t>
    <phoneticPr fontId="5" type="noConversion"/>
  </si>
  <si>
    <t>International Media</t>
  </si>
  <si>
    <t>P96.I5</t>
    <phoneticPr fontId="5" type="noConversion"/>
  </si>
  <si>
    <t>9780203102077</t>
    <phoneticPr fontId="5" type="noConversion"/>
  </si>
  <si>
    <t>Communication and Power in the Global Era: Orders and Borders</t>
  </si>
  <si>
    <t>Kraidy, Marwan M.</t>
  </si>
  <si>
    <t>http://www.tandfebooks.com/isbn/9780203102077</t>
    <phoneticPr fontId="5" type="noConversion"/>
  </si>
  <si>
    <t>HT334.C6</t>
    <phoneticPr fontId="5" type="noConversion"/>
  </si>
  <si>
    <t>9781315883441</t>
    <phoneticPr fontId="5" type="noConversion"/>
  </si>
  <si>
    <t>Communication, Public Opinion, and Globalization in Urban China</t>
  </si>
  <si>
    <t>Lee, Francis L.F.</t>
  </si>
  <si>
    <t>http://www.tandfebooks.com/isbn/9781315883441</t>
    <phoneticPr fontId="5" type="noConversion"/>
  </si>
  <si>
    <t>Criminal Law &amp; Practice</t>
  </si>
  <si>
    <t>KD7869</t>
    <phoneticPr fontId="5" type="noConversion"/>
  </si>
  <si>
    <t>9781315871677</t>
    <phoneticPr fontId="5" type="noConversion"/>
  </si>
  <si>
    <t>Criminal Law</t>
  </si>
  <si>
    <t>http://www.tandfebooks.com/isbn/9781315871677</t>
    <phoneticPr fontId="5" type="noConversion"/>
  </si>
  <si>
    <t>KD8329.6</t>
    <phoneticPr fontId="5" type="noConversion"/>
  </si>
  <si>
    <t>9781315848297</t>
    <phoneticPr fontId="5" type="noConversion"/>
  </si>
  <si>
    <t>Criminal Procedure and Sentencing</t>
  </si>
  <si>
    <t>Hungerford-Welch, Peter</t>
  </si>
  <si>
    <t>http://www.tandfebooks.com/isbn/9781315848297</t>
    <phoneticPr fontId="5" type="noConversion"/>
  </si>
  <si>
    <t>HD30.19</t>
    <phoneticPr fontId="5" type="noConversion"/>
  </si>
  <si>
    <t>9781315887500</t>
    <phoneticPr fontId="5" type="noConversion"/>
  </si>
  <si>
    <t>Cross-Cultural Management: A Transactional Approach</t>
  </si>
  <si>
    <t>Patel, Taran</t>
  </si>
  <si>
    <t>http://www.tandfebooks.com/isbn/9781315887500</t>
    <phoneticPr fontId="5" type="noConversion"/>
  </si>
  <si>
    <t>RA967</t>
    <phoneticPr fontId="5" type="noConversion"/>
  </si>
  <si>
    <t>9781315819358</t>
    <phoneticPr fontId="5" type="noConversion"/>
  </si>
  <si>
    <t>Design for Pediatric and Neonatal Critical Care</t>
  </si>
  <si>
    <t>McCuskey Shepley, Mardelle</t>
  </si>
  <si>
    <t>http://www.tandfebooks.com/isbn/9781315819358</t>
    <phoneticPr fontId="5" type="noConversion"/>
  </si>
  <si>
    <t>LC2778.L34</t>
    <phoneticPr fontId="5" type="noConversion"/>
  </si>
  <si>
    <t>9780203070864</t>
    <phoneticPr fontId="5" type="noConversion"/>
  </si>
  <si>
    <t>Designing Critical Literacy Education through Critical Discourse Analysis: Pedagogical and Research Tools for Teacher-Researchers</t>
  </si>
  <si>
    <t>http://www.tandfebooks.com/isbn/9780203070864</t>
    <phoneticPr fontId="5" type="noConversion"/>
  </si>
  <si>
    <t>The Body &amp; Identity</t>
  </si>
  <si>
    <t>RB127</t>
    <phoneticPr fontId="5" type="noConversion"/>
  </si>
  <si>
    <t>9780203087381</t>
    <phoneticPr fontId="5" type="noConversion"/>
  </si>
  <si>
    <t>Dimensions of Pain: Humanities and Social Science Perspectives</t>
  </si>
  <si>
    <t>Käll, Lisa Folkmarson</t>
  </si>
  <si>
    <t>http://www.tandfebooks.com/isbn/9780203087381</t>
    <phoneticPr fontId="5" type="noConversion"/>
  </si>
  <si>
    <t>LB1028.5</t>
    <phoneticPr fontId="5" type="noConversion"/>
  </si>
  <si>
    <t>9780203075258</t>
    <phoneticPr fontId="5" type="noConversion"/>
  </si>
  <si>
    <t>Essentials for Blended Learning: A Standards-Based Guide</t>
  </si>
  <si>
    <t>Stein, Jared</t>
  </si>
  <si>
    <t>http://www.tandfebooks.com/isbn/9780203075258</t>
    <phoneticPr fontId="5" type="noConversion"/>
  </si>
  <si>
    <t>PN1995</t>
    <phoneticPr fontId="5" type="noConversion"/>
  </si>
  <si>
    <t>9780203143667</t>
    <phoneticPr fontId="5" type="noConversion"/>
  </si>
  <si>
    <t>Film Theory: Rational Reconstructions</t>
  </si>
  <si>
    <t>Buckland, Warren</t>
  </si>
  <si>
    <t>http://www.tandfebooks.com/isbn/9780203143667</t>
    <phoneticPr fontId="5" type="noConversion"/>
  </si>
  <si>
    <t>International Trade &amp; Economic Law</t>
  </si>
  <si>
    <t>K3830</t>
    <phoneticPr fontId="5" type="noConversion"/>
  </si>
  <si>
    <t>9780203076880</t>
    <phoneticPr fontId="5" type="noConversion"/>
  </si>
  <si>
    <t>Foreign Direct Investment and Human Development: The Law and Economics of International Investment Agreements</t>
  </si>
  <si>
    <t>Schutter, Olivier de</t>
  </si>
  <si>
    <t>http://www.tandfebooks.com/isbn/9780203076880</t>
    <phoneticPr fontId="5" type="noConversion"/>
  </si>
  <si>
    <t>GF90</t>
    <phoneticPr fontId="5" type="noConversion"/>
  </si>
  <si>
    <t>9780203436295</t>
    <phoneticPr fontId="5" type="noConversion"/>
  </si>
  <si>
    <t>Guidelines for Landscape and Visual Impact Assessment</t>
  </si>
  <si>
    <t>Landscape Institute,</t>
  </si>
  <si>
    <t>http://www.tandfebooks.com/isbn/9780203436295</t>
    <phoneticPr fontId="5" type="noConversion"/>
  </si>
  <si>
    <t>BF311</t>
    <phoneticPr fontId="5" type="noConversion"/>
  </si>
  <si>
    <t>9780203801932</t>
    <phoneticPr fontId="5" type="noConversion"/>
  </si>
  <si>
    <t>Imagery and Text: A Dual Coding Theory of Reading and Writing</t>
  </si>
  <si>
    <t>Sadoski, Mark</t>
  </si>
  <si>
    <t>http://www.tandfebooks.com/isbn/9780203801932</t>
    <phoneticPr fontId="5" type="noConversion"/>
  </si>
  <si>
    <t>RC514</t>
    <phoneticPr fontId="5" type="noConversion"/>
  </si>
  <si>
    <t>9780203527160</t>
    <phoneticPr fontId="5" type="noConversion"/>
  </si>
  <si>
    <t>Models of Madness: Psychological, Social and Biological Approaches to Psychosis</t>
  </si>
  <si>
    <t>Read, John</t>
  </si>
  <si>
    <t>http://www.tandfebooks.com/isbn/9780203527160</t>
    <phoneticPr fontId="5" type="noConversion"/>
  </si>
  <si>
    <t>Movie Music</t>
  </si>
  <si>
    <t>ML2080</t>
    <phoneticPr fontId="5" type="noConversion"/>
  </si>
  <si>
    <t>9780203076330</t>
    <phoneticPr fontId="5" type="noConversion"/>
  </si>
  <si>
    <t>Music in Science Fiction Television: Tuned to the Future</t>
  </si>
  <si>
    <t>Donnelly, K.J.</t>
  </si>
  <si>
    <t>http://www.tandfebooks.com/isbn/9780203076330</t>
  </si>
  <si>
    <t>ML2075</t>
    <phoneticPr fontId="5" type="noConversion"/>
  </si>
  <si>
    <t>9780203768167</t>
    <phoneticPr fontId="5" type="noConversion"/>
  </si>
  <si>
    <t>Music, Performance, and the Realities of Film: Shared Concert Experiences in Screen Fiction</t>
  </si>
  <si>
    <t>Winters, Benjamin</t>
  </si>
  <si>
    <t>http://www.tandfebooks.com/isbn/9780203768167</t>
    <phoneticPr fontId="5" type="noConversion"/>
  </si>
  <si>
    <t>Chinese Philosophy</t>
  </si>
  <si>
    <t>BL1853</t>
    <phoneticPr fontId="5" type="noConversion"/>
  </si>
  <si>
    <t>9781315880457</t>
    <phoneticPr fontId="5" type="noConversion"/>
  </si>
  <si>
    <t>New Confucianism in Twenty-First Century China: The Construction of a Discourse</t>
  </si>
  <si>
    <t>Solé-Farràs, Jesús</t>
  </si>
  <si>
    <t>http://www.tandfebooks.com/isbn/9781315880457</t>
    <phoneticPr fontId="5" type="noConversion"/>
  </si>
  <si>
    <t>JQ1758.A58</t>
    <phoneticPr fontId="5" type="noConversion"/>
  </si>
  <si>
    <t>9781315856605</t>
    <phoneticPr fontId="5" type="noConversion"/>
  </si>
  <si>
    <t>Non-State Actors in the Middle East: Factors for Peace and Democracy</t>
  </si>
  <si>
    <t>Golan, Galia</t>
  </si>
  <si>
    <t>http://www.tandfebooks.com/isbn/9781315856605</t>
    <phoneticPr fontId="5" type="noConversion"/>
  </si>
  <si>
    <t>LB2341</t>
    <phoneticPr fontId="5" type="noConversion"/>
  </si>
  <si>
    <t>9780203817629</t>
    <phoneticPr fontId="5" type="noConversion"/>
  </si>
  <si>
    <t>Organization and Administration in Higher Education</t>
  </si>
  <si>
    <t xml:space="preserve">Schloss, Patrick J.  </t>
  </si>
  <si>
    <t>http://www.tandfebooks.com/isbn/9780203817629</t>
    <phoneticPr fontId="5" type="noConversion"/>
  </si>
  <si>
    <t>NX180.M3</t>
    <phoneticPr fontId="5" type="noConversion"/>
  </si>
  <si>
    <t>9780203070291</t>
    <phoneticPr fontId="5" type="noConversion"/>
  </si>
  <si>
    <t>Performing Memory in Art and Popular Culture</t>
  </si>
  <si>
    <t xml:space="preserve">Plate, Liedeke; Smelik, Anneke </t>
  </si>
  <si>
    <t>http://www.tandfebooks.com/isbn/9780203070291</t>
    <phoneticPr fontId="5" type="noConversion"/>
  </si>
  <si>
    <t>Trauma Studies</t>
  </si>
  <si>
    <t>RC552.P67</t>
    <phoneticPr fontId="5" type="noConversion"/>
  </si>
  <si>
    <t>9780203629048</t>
    <phoneticPr fontId="5" type="noConversion"/>
  </si>
  <si>
    <t>Posttraumatic Growth in Clinical Practice</t>
  </si>
  <si>
    <t>Calhoun, Lawrence G.</t>
  </si>
  <si>
    <t>http://www.tandfebooks.com/isbn/9780203629048</t>
    <phoneticPr fontId="5" type="noConversion"/>
  </si>
  <si>
    <t>SH136.S88</t>
    <phoneticPr fontId="5" type="noConversion"/>
  </si>
  <si>
    <t>9780203127438</t>
    <phoneticPr fontId="5" type="noConversion"/>
  </si>
  <si>
    <t>Principles of Sustainable Aquaculture: Promoting Social, Economic and Environmental Resilience</t>
  </si>
  <si>
    <t>Bunting, Stuart W.</t>
  </si>
  <si>
    <t>http://www.tandfebooks.com/isbn/9780203127438</t>
    <phoneticPr fontId="5" type="noConversion"/>
  </si>
  <si>
    <t>RC512</t>
    <phoneticPr fontId="5" type="noConversion"/>
  </si>
  <si>
    <t>9780203759769</t>
    <phoneticPr fontId="5" type="noConversion"/>
  </si>
  <si>
    <t>Psychosis and Emotion: The role of emotions in understanding psychosis, therapy and recovery</t>
  </si>
  <si>
    <t>Gumley, Andrew</t>
  </si>
  <si>
    <t>http://www.tandfebooks.com/isbn/9780203759769</t>
    <phoneticPr fontId="5" type="noConversion"/>
  </si>
  <si>
    <t>GV716</t>
    <phoneticPr fontId="5" type="noConversion"/>
  </si>
  <si>
    <t>9780203114667</t>
    <phoneticPr fontId="5" type="noConversion"/>
  </si>
  <si>
    <t>Sport Brands</t>
  </si>
  <si>
    <t>Bouchet, Patrick</t>
  </si>
  <si>
    <t>http://www.tandfebooks.com/isbn/9780203114667</t>
    <phoneticPr fontId="5" type="noConversion"/>
  </si>
  <si>
    <t>Military &amp; Strategic Studies</t>
  </si>
  <si>
    <t>HV6431</t>
    <phoneticPr fontId="5" type="noConversion"/>
  </si>
  <si>
    <t>9780203387825</t>
    <phoneticPr fontId="5" type="noConversion"/>
  </si>
  <si>
    <t>State Terrorism and Human Rights: International Responses since the End of the Cold War</t>
  </si>
  <si>
    <t xml:space="preserve">Duncan, Gillian; Lynch, Orla </t>
  </si>
  <si>
    <t>http://www.tandfebooks.com/isbn/9780203387825</t>
    <phoneticPr fontId="5" type="noConversion"/>
  </si>
  <si>
    <t>RC512</t>
    <phoneticPr fontId="5" type="noConversion"/>
  </si>
  <si>
    <t>9780203777442</t>
    <phoneticPr fontId="5" type="noConversion"/>
  </si>
  <si>
    <t>Surviving, Existing, or Living: Phase-specific therapy for severe psychosis</t>
  </si>
  <si>
    <t>Fuller, Pamela R.</t>
  </si>
  <si>
    <t>http://www.tandfebooks.com/isbn/9780203777442</t>
    <phoneticPr fontId="5" type="noConversion"/>
  </si>
  <si>
    <t>Fashion Design</t>
  </si>
  <si>
    <t>TT507</t>
    <phoneticPr fontId="5" type="noConversion"/>
  </si>
  <si>
    <t>9781315857930</t>
    <phoneticPr fontId="5" type="noConversion"/>
  </si>
  <si>
    <t>Sustainable Fashion and Textiles: Design Journeys</t>
  </si>
  <si>
    <t>Fletcher, Kate</t>
  </si>
  <si>
    <t>http://www.tandfebooks.com/isbn/9781315857930</t>
    <phoneticPr fontId="5" type="noConversion"/>
  </si>
  <si>
    <t>LB1725.G6</t>
    <phoneticPr fontId="5" type="noConversion"/>
  </si>
  <si>
    <t>9780203407660</t>
    <phoneticPr fontId="5" type="noConversion"/>
  </si>
  <si>
    <t>Teacher Education through Active Engagement: Raising the professional voice</t>
  </si>
  <si>
    <t>Beckett, Lori</t>
  </si>
  <si>
    <t>http://www.tandfebooks.com/isbn/9780203407660</t>
    <phoneticPr fontId="5" type="noConversion"/>
  </si>
  <si>
    <t>Nationalism</t>
  </si>
  <si>
    <t>GN357</t>
    <phoneticPr fontId="5" type="noConversion"/>
  </si>
  <si>
    <t>9781315886916</t>
    <phoneticPr fontId="5" type="noConversion"/>
  </si>
  <si>
    <t>The Cultural Politics of Nationalism and Nation-Building: Ritual and performance in the forging of nations</t>
  </si>
  <si>
    <t xml:space="preserve">Tsang, Rachel </t>
  </si>
  <si>
    <t>http://www.tandfebooks.com/isbn/9781315886916</t>
    <phoneticPr fontId="5" type="noConversion"/>
  </si>
  <si>
    <t>Video Games</t>
  </si>
  <si>
    <t>GV1469.34.V56</t>
    <phoneticPr fontId="5" type="noConversion"/>
  </si>
  <si>
    <t>9780203566275</t>
    <phoneticPr fontId="5" type="noConversion"/>
  </si>
  <si>
    <t>The Culture of Digital Fighting Games: Performance and Practice</t>
  </si>
  <si>
    <t>Harper, Todd</t>
  </si>
  <si>
    <t>http://www.tandfebooks.com/isbn/9780203566275</t>
    <phoneticPr fontId="5" type="noConversion"/>
  </si>
  <si>
    <t>QA11.2</t>
    <phoneticPr fontId="5" type="noConversion"/>
  </si>
  <si>
    <t>9780203797044</t>
    <phoneticPr fontId="5" type="noConversion"/>
  </si>
  <si>
    <t>The Math Teachers Know: Profound Understanding of Emergent Mathematics</t>
  </si>
  <si>
    <t>Davis, Brent</t>
  </si>
  <si>
    <t>http://www.tandfebooks.com/isbn/9780203797044</t>
    <phoneticPr fontId="5" type="noConversion"/>
  </si>
  <si>
    <t>Gender Studies</t>
  </si>
  <si>
    <t>HM671</t>
    <phoneticPr fontId="5" type="noConversion"/>
  </si>
  <si>
    <t>9780203788516</t>
    <phoneticPr fontId="5" type="noConversion"/>
  </si>
  <si>
    <t>The Politics of Recognition and Social Justice: Transforming Subjectivities and New Forms of Resistance</t>
  </si>
  <si>
    <t>Pallotta-Chiarolli, Maria</t>
  </si>
  <si>
    <t>http://www.tandfebooks.com/isbn/9780203788516</t>
    <phoneticPr fontId="5" type="noConversion"/>
  </si>
  <si>
    <t>RC489.S43</t>
    <phoneticPr fontId="5" type="noConversion"/>
  </si>
  <si>
    <t>9780203076156</t>
    <phoneticPr fontId="5" type="noConversion"/>
  </si>
  <si>
    <t>The Use of Self in Therapy</t>
  </si>
  <si>
    <t>Baldwin, Michele</t>
  </si>
  <si>
    <t>http://www.tandfebooks.com/isbn/9780203076156</t>
    <phoneticPr fontId="5" type="noConversion"/>
  </si>
  <si>
    <t>RC451.4.H62</t>
    <phoneticPr fontId="5" type="noConversion"/>
  </si>
  <si>
    <t>9780203846568</t>
    <phoneticPr fontId="5" type="noConversion"/>
  </si>
  <si>
    <t>Transcending Trauma: Survival, Resilience, and Clinical Implications in Survivor Families</t>
  </si>
  <si>
    <t>Hollander-Goldfein, Bea</t>
  </si>
  <si>
    <t>http://www.tandfebooks.com/isbn/9780203846568</t>
    <phoneticPr fontId="5" type="noConversion"/>
  </si>
  <si>
    <t>PE1404</t>
    <phoneticPr fontId="5" type="noConversion"/>
  </si>
  <si>
    <t>9780203818138</t>
    <phoneticPr fontId="5" type="noConversion"/>
  </si>
  <si>
    <t>Transformative Learning through Creative Life Writing: Exploring the self in the learning process</t>
  </si>
  <si>
    <t>Hunt, Celia</t>
  </si>
  <si>
    <t>http://www.tandfebooks.com/isbn/9780203818138</t>
    <phoneticPr fontId="5" type="noConversion"/>
  </si>
  <si>
    <t>PN241</t>
    <phoneticPr fontId="5" type="noConversion"/>
  </si>
  <si>
    <t>9780203405543</t>
    <phoneticPr fontId="5" type="noConversion"/>
  </si>
  <si>
    <t>Translation and Adaptation in Theatre and Film</t>
  </si>
  <si>
    <t>Krebs, Katja</t>
  </si>
  <si>
    <t>http://www.tandfebooks.com/isbn/9780203405543</t>
    <phoneticPr fontId="5" type="noConversion"/>
  </si>
  <si>
    <t>Counseling - Ethics</t>
  </si>
  <si>
    <t>BF636.6</t>
    <phoneticPr fontId="5" type="noConversion"/>
  </si>
  <si>
    <t>9780203357583</t>
    <phoneticPr fontId="5" type="noConversion"/>
  </si>
  <si>
    <t>Values and Ethics in Counseling: Real-Life Ethical Decision Making</t>
  </si>
  <si>
    <t>Levitt, Dana Heller</t>
  </si>
  <si>
    <t>http://www.tandfebooks.com/isbn/9780203357583</t>
    <phoneticPr fontId="5" type="noConversion"/>
  </si>
  <si>
    <t>Language and Communication</t>
  </si>
  <si>
    <t>P302</t>
    <phoneticPr fontId="5" type="noConversion"/>
  </si>
  <si>
    <t>9780203104286</t>
    <phoneticPr fontId="5" type="noConversion"/>
  </si>
  <si>
    <t>Critical Multimodal Studies of Popular Discourse</t>
  </si>
  <si>
    <t>Djonov, Emilia</t>
  </si>
  <si>
    <t>http://www.tandfebooks.com/isbn/9780203104286</t>
    <phoneticPr fontId="5" type="noConversion"/>
  </si>
  <si>
    <t>KD7863.99</t>
    <phoneticPr fontId="5" type="noConversion"/>
  </si>
  <si>
    <t>9780203722473</t>
    <phoneticPr fontId="5" type="noConversion"/>
  </si>
  <si>
    <t>Criminal Law Statutes 2012-2013</t>
  </si>
  <si>
    <t>Herring, Jonathan</t>
  </si>
  <si>
    <t>http://www.tandfebooks.com/isbn/9780203722473</t>
    <phoneticPr fontId="5" type="noConversion"/>
  </si>
  <si>
    <r>
      <rPr>
        <sz val="12"/>
        <rFont val="新細明體"/>
        <family val="1"/>
        <charset val="136"/>
      </rPr>
      <t>出版者</t>
    </r>
  </si>
  <si>
    <r>
      <rPr>
        <sz val="12"/>
        <color rgb="FFFF0000"/>
        <rFont val="新細明體"/>
        <family val="1"/>
        <charset val="136"/>
      </rPr>
      <t>後續擴充</t>
    </r>
    <phoneticPr fontId="15" type="noConversion"/>
  </si>
  <si>
    <t>出版年</t>
    <phoneticPr fontId="2" type="noConversion"/>
  </si>
  <si>
    <t>次主題</t>
    <phoneticPr fontId="2" type="noConversion"/>
  </si>
  <si>
    <t>The Instructional Value of Digital Storytelling: Higher Education, Professional, and Adult Learning Settings</t>
  </si>
  <si>
    <t>1st</t>
  </si>
  <si>
    <t>McGee, Patricia</t>
  </si>
  <si>
    <t>An Introduction to Literary Studies</t>
  </si>
  <si>
    <t>3rd</t>
  </si>
  <si>
    <t>Klarer, Mario</t>
  </si>
  <si>
    <t>What is the Human Being?</t>
  </si>
  <si>
    <t>Frierson, Patrick R.</t>
  </si>
  <si>
    <t>Theatre Translation in Performance</t>
  </si>
  <si>
    <t>Bigliazzi, Silvia</t>
    <phoneticPr fontId="5" type="noConversion"/>
  </si>
  <si>
    <t>Translation Changes Everything: Theory and Practice</t>
  </si>
  <si>
    <t>Venuti, Lawrence</t>
  </si>
  <si>
    <t>After Sustainable Cities?</t>
  </si>
  <si>
    <t>Hodson, Mike</t>
    <phoneticPr fontId="5" type="noConversion"/>
  </si>
  <si>
    <t>Public/Private Partnerships for Major League Sports Facilities</t>
    <phoneticPr fontId="5" type="noConversion"/>
  </si>
  <si>
    <t>Long, Judith Grant</t>
  </si>
  <si>
    <t>Dramas of the Past on the Twentieth-Century Stage: In History's Wings</t>
  </si>
  <si>
    <t>Feldman, Alexander</t>
  </si>
  <si>
    <t>Children, Childhood and Cultural Heritage</t>
  </si>
  <si>
    <t>Darian-Smith, Kate</t>
    <phoneticPr fontId="5" type="noConversion"/>
  </si>
  <si>
    <t>Conservation of Cultural Heritage: Key Principles and Approaches</t>
  </si>
  <si>
    <t>Szczepanowska, Hanna M.</t>
  </si>
  <si>
    <t>The Social Psychology of Aggression</t>
  </si>
  <si>
    <t>2nd</t>
  </si>
  <si>
    <t>Krahé, Barbara</t>
  </si>
  <si>
    <t>Teaching and Learning Languages: A practical guide to learning by doing</t>
  </si>
  <si>
    <t>Buck, Jemma</t>
  </si>
  <si>
    <t>Victims of Environmental Harm: Rights, Recognition and Redress Under National and International Law</t>
  </si>
  <si>
    <t>Hall, Matthew</t>
  </si>
  <si>
    <t>Landscape and the Ideology of Nature in Exurbia: Green Sprawl</t>
  </si>
  <si>
    <t>Cadieux, Kirsten Valentine</t>
    <phoneticPr fontId="5" type="noConversion"/>
  </si>
  <si>
    <t>Branding and Designing Disability: Reconceptualising Disability Studies</t>
  </si>
  <si>
    <t>DePoy, Elizabeth</t>
  </si>
  <si>
    <t>The Urban Design Reader</t>
  </si>
  <si>
    <t xml:space="preserve">Larice, Michael </t>
    <phoneticPr fontId="5" type="noConversion"/>
  </si>
  <si>
    <t>Applying Linguistics in the Classroom: A Sociocultural Approach</t>
  </si>
  <si>
    <t>Razfar, Aria</t>
  </si>
  <si>
    <t>Drama, Disability and Education: A critical exploration for students and practitioners</t>
  </si>
  <si>
    <t>Kempe, Andy</t>
  </si>
  <si>
    <t>Eugenics, Literature, and Culture in Post-war Britain</t>
  </si>
  <si>
    <t>Hanson, Clare</t>
  </si>
  <si>
    <t>Current Issues in Developmental Disorders</t>
  </si>
  <si>
    <t>Marshall, Chloë</t>
    <phoneticPr fontId="5" type="noConversion"/>
  </si>
  <si>
    <t>Directing in Musical Theatre: An Essential Guide</t>
  </si>
  <si>
    <t>Behavioural Economics and Finance</t>
  </si>
  <si>
    <t>Baddeley, Michelle</t>
  </si>
  <si>
    <t>The Market and Temple Fairs of Rural China: Red Fire</t>
  </si>
  <si>
    <t>Cooper, Gene</t>
  </si>
  <si>
    <t>Ancient Chinese Encyclopedia of Technology: Translation and Annotation of Kaogong ji (The Artificers' Record)</t>
    <phoneticPr fontId="5" type="noConversion"/>
  </si>
  <si>
    <t>Wenren, Jun</t>
  </si>
  <si>
    <t>The Multilingual Turn: Implications for SLA, TESOL, and Bilingual Education</t>
  </si>
  <si>
    <t>May, Stephen</t>
    <phoneticPr fontId="5" type="noConversion"/>
  </si>
  <si>
    <t>Ensemble Theatre Making: A Practical Guide</t>
  </si>
  <si>
    <t>Bonczek, Rose Burnett</t>
    <phoneticPr fontId="5" type="noConversion"/>
  </si>
  <si>
    <t>Reading Putnam</t>
  </si>
  <si>
    <t>Baghramian, Maria</t>
    <phoneticPr fontId="5" type="noConversion"/>
  </si>
  <si>
    <t>Evaluation in Translation: Critical points of translator decision-making</t>
  </si>
  <si>
    <t>Islam and Higher Education: Concepts, Challenges and Opportunities</t>
  </si>
  <si>
    <t>Muborakshoeva, Marodsilton</t>
  </si>
  <si>
    <t>Competition and Regulation in the Airline Industry: Puppets in Chaos</t>
  </si>
  <si>
    <t>Truxal, Steven</t>
  </si>
  <si>
    <t>Exploring ADHD: An ethnography of disorder in early childhood</t>
  </si>
  <si>
    <t>Bailey, Simon</t>
  </si>
  <si>
    <t>Classroom Observation: A guide to the effective observation of teaching and learning</t>
  </si>
  <si>
    <t>O'Leary, Matt</t>
  </si>
  <si>
    <t>The Gentrification of Nightlife and the Right to the City: Regulating Spaces of Social Dancing in New York</t>
  </si>
  <si>
    <t>Hae, Laam</t>
  </si>
  <si>
    <t>Categorical and Nonparametric Data Analysis: Choosing the Best Statistical Technique</t>
  </si>
  <si>
    <t>Nussbaum, E. Michael</t>
  </si>
  <si>
    <t>Science Teaching: The Contribution of History and Philosophy of Science, 20th Anniversary Revised and Expanded Edition</t>
  </si>
  <si>
    <t>Matthews, Michael R.</t>
  </si>
  <si>
    <t>Advanced Theory and Practice in Sport Marketing</t>
  </si>
  <si>
    <t>Schwarz, Eric</t>
  </si>
  <si>
    <t>Twentieth Century Colonialism and China: Localities, the everyday, and the world</t>
  </si>
  <si>
    <t>Goodman, Bryna</t>
    <phoneticPr fontId="5" type="noConversion"/>
  </si>
  <si>
    <t>Exercise Immunology</t>
  </si>
  <si>
    <t xml:space="preserve">Gleeson, Michael </t>
    <phoneticPr fontId="5" type="noConversion"/>
  </si>
  <si>
    <t>The Phenomenological Mind</t>
  </si>
  <si>
    <t>Gallagher, Shaun</t>
  </si>
  <si>
    <t>Early Childhood Education: A Practical Guide to Evidence-Based, Multi-Tiered Service Delivery</t>
  </si>
  <si>
    <t>Coffee, Gina</t>
  </si>
  <si>
    <t>Managing Cultural Landscapes</t>
  </si>
  <si>
    <t xml:space="preserve">Taylor, Ken </t>
    <phoneticPr fontId="5" type="noConversion"/>
  </si>
  <si>
    <t>New Perspectives in Special Education: Contemporary philosophical debates</t>
  </si>
  <si>
    <t>Critical Political Economy of the Media: An Introduction</t>
  </si>
  <si>
    <t>Hardy, Jonathan</t>
  </si>
  <si>
    <t>Beyond Quality in Early Childhood Education and Care: Languages of evaluation</t>
  </si>
  <si>
    <t>Dahlberg, Gunilla</t>
  </si>
  <si>
    <t>Marine Genetic Resources, Access and Benefit Sharing: Legal and Biological Perspectives</t>
  </si>
  <si>
    <t>Fedder, Bevis</t>
  </si>
  <si>
    <t>Advertising: Critical Approaches</t>
  </si>
  <si>
    <t>Wharton, Chris</t>
  </si>
  <si>
    <t>Socially Restorative Urbanism: The theory, process and practice of Experiemics</t>
  </si>
  <si>
    <t>Making Sense of Nature</t>
  </si>
  <si>
    <t>Castree, Noel</t>
  </si>
  <si>
    <t>Athletes' Careers Across Cultures</t>
  </si>
  <si>
    <t xml:space="preserve">Stambulova, Natalia B. </t>
    <phoneticPr fontId="5" type="noConversion"/>
  </si>
  <si>
    <t>Intermediate Russian: A Grammar and Workbook</t>
  </si>
  <si>
    <t>Murray, John</t>
  </si>
  <si>
    <t>Basic Russian: A Grammar and Workbook</t>
  </si>
  <si>
    <t>Cultural Policy: Management, Value and Modernity in the Creative Industries</t>
  </si>
  <si>
    <t>O'Brien, Dave</t>
    <phoneticPr fontId="5" type="noConversion"/>
  </si>
  <si>
    <t>New Frontiers in Work and Family Research</t>
  </si>
  <si>
    <t xml:space="preserve">Grzywacz, Joseph </t>
    <phoneticPr fontId="5" type="noConversion"/>
  </si>
  <si>
    <t>Ethnography and the City: Readings on Doing Urban Fieldwork</t>
  </si>
  <si>
    <t>Ocejo, Richard E.</t>
    <phoneticPr fontId="5" type="noConversion"/>
  </si>
  <si>
    <t>(Sub)Urban Sexscapes: Geographies and Regulation of the Sex Industry</t>
  </si>
  <si>
    <t>Maginn, Paul</t>
    <phoneticPr fontId="5" type="noConversion"/>
  </si>
  <si>
    <t>Suffering Narratives of Older Adults: A Phenomenological Approach to Serious Illness, Chronic Pain, Recovery and Maternal Care</t>
  </si>
  <si>
    <t>Morrissey, Mary Beth</t>
  </si>
  <si>
    <t>Social Capital and Its Institutional Contingency: A Study of the United States, China and Taiwan</t>
  </si>
  <si>
    <t xml:space="preserve">Lin, Nan </t>
    <phoneticPr fontId="5" type="noConversion"/>
  </si>
  <si>
    <t>Savoring Alternative Food: School gardens, healthy eating and visceral difference</t>
  </si>
  <si>
    <t>Hayes-Conroy, Jessica</t>
  </si>
  <si>
    <t>Principles of Counseling and Psychotherapy: Learning the Essential Domains and Nonlinear Thinking of Master Practitioners</t>
  </si>
  <si>
    <t>Mozdzierz, Gerald J.</t>
  </si>
  <si>
    <t>Design for the Changing Educational Landscape: Space, Place and the Future of Learning</t>
  </si>
  <si>
    <t>Harrison, Andrew</t>
  </si>
  <si>
    <t>Fashion and the Consumer Revolution in Contemporary Russia</t>
  </si>
  <si>
    <t>Gurova, Olga</t>
  </si>
  <si>
    <t>Psychopathology and Psychotherapy: DSM-5 Diagnosis, Case Conceptualization, and Treatment</t>
  </si>
  <si>
    <t xml:space="preserve">Sperry, Len </t>
    <phoneticPr fontId="5" type="noConversion"/>
  </si>
  <si>
    <t>A Dictionary of the European Union</t>
  </si>
  <si>
    <t>6th</t>
  </si>
  <si>
    <t>Phinnemore, David</t>
  </si>
  <si>
    <t>Introducing the Language of the News: A Student's Guide</t>
  </si>
  <si>
    <t>Busà, Maria Grazia</t>
    <phoneticPr fontId="5" type="noConversion"/>
  </si>
  <si>
    <t>Becoming an Outstanding Mathematics Teacher</t>
  </si>
  <si>
    <t>Bartlett, Jayne</t>
  </si>
  <si>
    <t>A Guide to Psychological Understanding of People with Learning Disabilities: Eight Domains and Three Stories</t>
  </si>
  <si>
    <t>Webb, Jenny</t>
  </si>
  <si>
    <t>Current Topics in the Theory and Application of Latent Variable Models</t>
  </si>
  <si>
    <t xml:space="preserve">Edwards, Michael C. </t>
    <phoneticPr fontId="5" type="noConversion"/>
  </si>
  <si>
    <t>The Psychology of Entertainment Media: Blurring the Lines Between Entertainment and Persuasion</t>
  </si>
  <si>
    <t>Shrum, L. J.</t>
    <phoneticPr fontId="5" type="noConversion"/>
  </si>
  <si>
    <t>Nutrition and Metabolism in Sports, Exercise and Health</t>
  </si>
  <si>
    <t>Kang, Jie</t>
  </si>
  <si>
    <t>Research Methods for Sport Management</t>
  </si>
  <si>
    <t>Skinner, James</t>
  </si>
  <si>
    <t>New Games: Postmodernism After Contemporary Art</t>
  </si>
  <si>
    <t>Lee, Pamela M.</t>
  </si>
  <si>
    <t>Digital Mayhem: 3D Landscape Techniques: Where Inspiration, Techniques and Digital Art meet</t>
    <phoneticPr fontId="5" type="noConversion"/>
  </si>
  <si>
    <t>Evans, Duncan</t>
    <phoneticPr fontId="5" type="noConversion"/>
  </si>
  <si>
    <t>Knowledge Management: Systems and Processes</t>
  </si>
  <si>
    <t>Becerra-Fernandez, Irma</t>
  </si>
  <si>
    <t>Clinical Psychology</t>
  </si>
  <si>
    <t>Davey, Graham</t>
    <phoneticPr fontId="5" type="noConversion"/>
  </si>
  <si>
    <t>20th Century Photographers: Interviews on the Craft, Purpose, and the Passion of Photography</t>
  </si>
  <si>
    <t>Schaub, Grace</t>
  </si>
  <si>
    <t>Migration, Incorporation, and Change in an Interconnected World</t>
  </si>
  <si>
    <t>Ali, Syed</t>
  </si>
  <si>
    <t>Culture and Economy in the Age of Social Media</t>
  </si>
  <si>
    <t>Corporate Finance and Governance in Stakeholder Society: Beyond shareholder capitalism</t>
  </si>
  <si>
    <t>Hirota, Shinichi</t>
  </si>
  <si>
    <t>Discourse Analysis beyond the Speech Event</t>
  </si>
  <si>
    <t>Wortham, Stanton</t>
  </si>
  <si>
    <t>An Anthropology of Robots and AI: Annihilation Anxiety and Machines</t>
  </si>
  <si>
    <t>Richardson, Kathleen</t>
  </si>
  <si>
    <t>Interactional Leadership and How to Coach It: The art of the choice-focused leader</t>
  </si>
  <si>
    <t>Harvey, Michael</t>
  </si>
  <si>
    <t>Beyond Live/Work: The Architecture of Home-based Work</t>
  </si>
  <si>
    <t>Holliss, Frances</t>
  </si>
  <si>
    <t>Architecture Beyond Criticism: Expert Judgment and Performance Evaluation</t>
  </si>
  <si>
    <t xml:space="preserve">Preiser, Wolfgang F. E. </t>
    <phoneticPr fontId="5" type="noConversion"/>
  </si>
  <si>
    <t>Thinking about Thinking: Cognition, Science, and Psychotherapy</t>
  </si>
  <si>
    <t>McDowell, Philip E.</t>
  </si>
  <si>
    <t>A History of Applied Linguistics: From 1980 to the present</t>
  </si>
  <si>
    <t>De Bot, Kees</t>
    <phoneticPr fontId="5" type="noConversion"/>
  </si>
  <si>
    <t>Posthuman Life: Philosophy at the Edge of the Human</t>
  </si>
  <si>
    <t>Roden, David</t>
  </si>
  <si>
    <t>Acquiring Pragmatics: Social and cognitive perspectives</t>
  </si>
  <si>
    <t>Zufferey, Sandrine</t>
  </si>
  <si>
    <t>Co-producing Knowledge for Sustainable Cities: Joining Forces for Change</t>
  </si>
  <si>
    <t>Polk, Merritt</t>
    <phoneticPr fontId="5" type="noConversion"/>
  </si>
  <si>
    <t>Anthropology and Anthropologists: The British School in the Twentieth Century</t>
  </si>
  <si>
    <t>4th</t>
  </si>
  <si>
    <t>Kuper, Adam</t>
  </si>
  <si>
    <t>Group Music Therapy: A group analytic approach</t>
  </si>
  <si>
    <t>Davies, Alison</t>
  </si>
  <si>
    <t>Corporate Communication: A Marketing Viewpoint</t>
  </si>
  <si>
    <t>Podnar, Klement</t>
  </si>
  <si>
    <t>The Uses of Art in Public Space</t>
  </si>
  <si>
    <t xml:space="preserve">Lossau, Julia </t>
    <phoneticPr fontId="5" type="noConversion"/>
  </si>
  <si>
    <t>University Trends: Contemporary Campus Design</t>
  </si>
  <si>
    <t>Coulson, Jonathan</t>
  </si>
  <si>
    <t>Credit Rating Governance: Global Credit Gatekeepers</t>
  </si>
  <si>
    <t>Naciri, Ahmed</t>
  </si>
  <si>
    <t>Emerging Financial Derivatives: Understanding exotic options and structured products</t>
  </si>
  <si>
    <t>Yen, Jerome</t>
  </si>
  <si>
    <t>Audiovisual Translation: Theories, Methods and Issues</t>
  </si>
  <si>
    <t>Pérez-González, Luis</t>
    <phoneticPr fontId="5" type="noConversion"/>
  </si>
  <si>
    <t>A History of Global Consumption: 1500 - 1800</t>
  </si>
  <si>
    <t>Baghdiantz McCabe, Ina</t>
    <phoneticPr fontId="5" type="noConversion"/>
  </si>
  <si>
    <t>Populism in Western Europe: Comparing Belgium, Germany and The Netherlands</t>
  </si>
  <si>
    <t>Pauwels, Teun</t>
  </si>
  <si>
    <t>Architecture and Movement: the Dynamic Experience of Buildings and Landscapes</t>
  </si>
  <si>
    <t xml:space="preserve">Blundell Jones, Peter </t>
    <phoneticPr fontId="5" type="noConversion"/>
  </si>
  <si>
    <t>Revising and Editing for Translators</t>
  </si>
  <si>
    <t>Mossop, Brian</t>
  </si>
  <si>
    <t>Philosophy and the Sciences for Everyone</t>
  </si>
  <si>
    <t>Massimi, Michela</t>
    <phoneticPr fontId="5" type="noConversion"/>
  </si>
  <si>
    <t>Fashion Design for Living</t>
  </si>
  <si>
    <t>Gwilt, Alison</t>
    <phoneticPr fontId="5" type="noConversion"/>
  </si>
  <si>
    <t>Daylighting and Integrated Lighting Design</t>
  </si>
  <si>
    <t>Meek, Christopher</t>
  </si>
  <si>
    <t>Comparatizing Taiwan</t>
  </si>
  <si>
    <t xml:space="preserve">Shih, Shu-mei </t>
    <phoneticPr fontId="5" type="noConversion"/>
  </si>
  <si>
    <t>After Effects and Cinema 4D Lite: 3D Motion Graphics and Visual Effects Using CINEWARE</t>
    <phoneticPr fontId="5" type="noConversion"/>
  </si>
  <si>
    <t>Jackson, Chris</t>
  </si>
  <si>
    <t>Promoting Teacher Reflection in Second Language Education: A Framework for TESOL Professionals</t>
  </si>
  <si>
    <t>Farrell, Thomas S. C.</t>
  </si>
  <si>
    <t>The Principal as Human Resources Leader: A Guide to Exemplary Practices for Personnel Administration</t>
  </si>
  <si>
    <t>Norton, M. Scott</t>
  </si>
  <si>
    <t>Co-operation, Learning and Co-operative Values: Contemporary issues in education</t>
  </si>
  <si>
    <t>Woodin, Tom</t>
    <phoneticPr fontId="5" type="noConversion"/>
  </si>
  <si>
    <t>Film Genre for the Screenwriter</t>
  </si>
  <si>
    <t>Selbo, Jule</t>
  </si>
  <si>
    <t>An ABC of Early Childhood Education: A guide to some of the key issues</t>
  </si>
  <si>
    <t>The Routledge Companion to Theatre and Performance</t>
  </si>
  <si>
    <t>Allain, Paul</t>
  </si>
  <si>
    <t>What's the Story: Essays about art, theater and storytelling</t>
  </si>
  <si>
    <t>Bogart, Anne</t>
  </si>
  <si>
    <t>Investor Oriented Corporate Social Responsibility Reporting</t>
  </si>
  <si>
    <t>Jagd, Jane Thostrup</t>
    <phoneticPr fontId="5" type="noConversion"/>
  </si>
  <si>
    <t>A History of the Chinese Language</t>
  </si>
  <si>
    <t>Dong, Hongyuan</t>
  </si>
  <si>
    <t>From the Forest to the Sea: Public Lands Management and Marine Spatial Planning</t>
    <phoneticPr fontId="5" type="noConversion"/>
  </si>
  <si>
    <t>Gopnik, Morgan</t>
  </si>
  <si>
    <t>Developing Your Design Process: Six Key Concepts for Studio</t>
  </si>
  <si>
    <t>Smith, Albert</t>
  </si>
  <si>
    <t>A Hospitable World?: Organising Work and Workers in Hotels and Tourist Resorts</t>
  </si>
  <si>
    <t>Jordhus-Lier, David</t>
    <phoneticPr fontId="5" type="noConversion"/>
  </si>
  <si>
    <t>SPSS Explained</t>
  </si>
  <si>
    <t>Hinton, Perry</t>
  </si>
  <si>
    <t>Arts Integration and Special Education: An Inclusive Theory of Action for Student Engagement</t>
  </si>
  <si>
    <t>Anderson, Alida</t>
    <phoneticPr fontId="5" type="noConversion"/>
  </si>
  <si>
    <t>Conserving Cultural Landscapes: Challenges and New Directions</t>
  </si>
  <si>
    <t xml:space="preserve">Taylor, Ken </t>
    <phoneticPr fontId="5" type="noConversion"/>
  </si>
  <si>
    <t>Helping Doctoral Students Write: Pedagogies for supervision</t>
  </si>
  <si>
    <t>Foundations of Airline Finance: Methodology and Practice</t>
  </si>
  <si>
    <t>Vasigh, Bijan</t>
  </si>
  <si>
    <t>Common Core in the Content Areas: Balancing Content and Literacy</t>
  </si>
  <si>
    <t>Bennett, Jessica</t>
  </si>
  <si>
    <t>Teaching Chinese Literacy in the Early Years: Psychology, pedagogy and practice</t>
  </si>
  <si>
    <t>Li, Hui</t>
  </si>
  <si>
    <t>Radio Audiences and Participation in the Age of Network Society</t>
  </si>
  <si>
    <t xml:space="preserve">Bonini, Tiziano </t>
    <phoneticPr fontId="5" type="noConversion"/>
  </si>
  <si>
    <t>People Under Three: Play, work and learning in a childcare setting</t>
  </si>
  <si>
    <t>Jackson, Sonia</t>
  </si>
  <si>
    <t>America's Urban History</t>
  </si>
  <si>
    <t>Boehm, Lisa Krissoff</t>
  </si>
  <si>
    <t>Music Therapy: An art beyond words</t>
  </si>
  <si>
    <t>Bunt, Leslie</t>
  </si>
  <si>
    <t>Assessment and Documentation in Early Childhood Education</t>
  </si>
  <si>
    <t>Alasuutari, Maarit</t>
  </si>
  <si>
    <t>The State of Copyright: The complex relationships of cultural creation in a globalized world</t>
  </si>
  <si>
    <t>Halbert, Debora</t>
  </si>
  <si>
    <t>Common Core Reading Lessons: Pairing Literary and Nonfiction Texts to Promote Deeper Understanding</t>
  </si>
  <si>
    <t>O'Reilly, Stacey</t>
  </si>
  <si>
    <t>The Essence of Multivariate Thinking: Basic Themes and Methods</t>
  </si>
  <si>
    <t>Harlow, Lisa L.</t>
  </si>
  <si>
    <t>Digital Literacies: Research and Resources in Language Teaching</t>
  </si>
  <si>
    <t>Dudeney, Gavin</t>
    <phoneticPr fontId="5" type="noConversion"/>
  </si>
  <si>
    <t>Pearson Education Limited</t>
    <phoneticPr fontId="5" type="noConversion"/>
  </si>
  <si>
    <t>Competition Law and Policy in the EU and UK</t>
  </si>
  <si>
    <t>5th</t>
  </si>
  <si>
    <t>Rodger, Barry</t>
  </si>
  <si>
    <t>Classic Case Studies in Psychology</t>
  </si>
  <si>
    <t>Rolls, Geoff</t>
  </si>
  <si>
    <t>Green Infrastructure for Landscape Planning: Integrating Human and Natural Systems</t>
  </si>
  <si>
    <t>Austin, Gary</t>
  </si>
  <si>
    <t>Translating Chinese Culture: The process of Chinese-English translation</t>
    <phoneticPr fontId="5" type="noConversion"/>
  </si>
  <si>
    <t>Pellatt, Valerie</t>
  </si>
  <si>
    <t>The Politics of Interweaving Performance Cultures: Beyond Postcolonialism</t>
  </si>
  <si>
    <t>Fischer-Lichte, Erika</t>
    <phoneticPr fontId="5" type="noConversion"/>
  </si>
  <si>
    <t>New Approaches in Reasoning Research</t>
  </si>
  <si>
    <t>De Neys, Wim</t>
    <phoneticPr fontId="5" type="noConversion"/>
  </si>
  <si>
    <t>Poetry as Testimony: Witnessing and Memory in Twentieth-century Poems</t>
  </si>
  <si>
    <t>Rowland, Antony</t>
  </si>
  <si>
    <t>Global Migration: The Basics</t>
  </si>
  <si>
    <t>Landscape, Well-Being and Environment</t>
  </si>
  <si>
    <t xml:space="preserve">Coles, Richard </t>
    <phoneticPr fontId="5" type="noConversion"/>
  </si>
  <si>
    <t>An Education in Facebook?: Higher Education and the World's Largest Social Network</t>
  </si>
  <si>
    <t xml:space="preserve">Kent, Mike </t>
    <phoneticPr fontId="5" type="noConversion"/>
  </si>
  <si>
    <t>Play in Healthcare: Using Play to Promote Child Development and Wellbeing</t>
  </si>
  <si>
    <t>Tonkin, Alison</t>
    <phoneticPr fontId="5" type="noConversion"/>
  </si>
  <si>
    <t>The Minister's Guide to Psychological Disorders and Treatments</t>
  </si>
  <si>
    <t>Johnson, W. Brad</t>
  </si>
  <si>
    <t>Lacan, Discourse, Event: New Psychoanalytic Approaches to Textual Indeterminacy</t>
  </si>
  <si>
    <t xml:space="preserve">Parker, Ian </t>
    <phoneticPr fontId="5" type="noConversion"/>
  </si>
  <si>
    <t>Reading Shakespeare through Philosophy</t>
  </si>
  <si>
    <t>Saval, Peter Kishore</t>
  </si>
  <si>
    <t>(Re)Imagining Humane Global Governance</t>
  </si>
  <si>
    <t>Falk, Richard</t>
    <phoneticPr fontId="5" type="noConversion"/>
  </si>
  <si>
    <t>Exploring Language Assessment and Testing: Language in Action</t>
  </si>
  <si>
    <t>Green, Anthony</t>
  </si>
  <si>
    <t>Controversies in Contemporary Islam</t>
  </si>
  <si>
    <t>Leaman, Oliver</t>
  </si>
  <si>
    <r>
      <t xml:space="preserve">H11 </t>
    </r>
    <r>
      <rPr>
        <sz val="12"/>
        <color indexed="8"/>
        <rFont val="新細明體"/>
        <family val="1"/>
        <charset val="136"/>
      </rPr>
      <t>教育學</t>
    </r>
  </si>
  <si>
    <r>
      <t xml:space="preserve">H05 </t>
    </r>
    <r>
      <rPr>
        <sz val="12"/>
        <color indexed="8"/>
        <rFont val="新細明體"/>
        <family val="1"/>
        <charset val="136"/>
      </rPr>
      <t>文學二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新細明體"/>
        <family val="1"/>
        <charset val="136"/>
      </rPr>
      <t>外國文學、性別研究、文化研究</t>
    </r>
    <r>
      <rPr>
        <sz val="12"/>
        <color indexed="8"/>
        <rFont val="Times New Roman"/>
        <family val="1"/>
      </rPr>
      <t>)</t>
    </r>
  </si>
  <si>
    <r>
      <t xml:space="preserve">H08 </t>
    </r>
    <r>
      <rPr>
        <sz val="12"/>
        <color indexed="8"/>
        <rFont val="新細明體"/>
        <family val="1"/>
        <charset val="136"/>
      </rPr>
      <t>哲學</t>
    </r>
  </si>
  <si>
    <r>
      <t xml:space="preserve">H23 </t>
    </r>
    <r>
      <rPr>
        <sz val="12"/>
        <color indexed="8"/>
        <rFont val="新細明體"/>
        <family val="1"/>
        <charset val="136"/>
      </rPr>
      <t>藝術學</t>
    </r>
  </si>
  <si>
    <r>
      <t xml:space="preserve">H04 </t>
    </r>
    <r>
      <rPr>
        <sz val="12"/>
        <color indexed="8"/>
        <rFont val="新細明體"/>
        <family val="1"/>
        <charset val="136"/>
      </rPr>
      <t>語言學</t>
    </r>
  </si>
  <si>
    <r>
      <t xml:space="preserve">HA2 </t>
    </r>
    <r>
      <rPr>
        <sz val="12"/>
        <color indexed="8"/>
        <rFont val="新細明體"/>
        <family val="1"/>
        <charset val="136"/>
      </rPr>
      <t>體育學</t>
    </r>
  </si>
  <si>
    <r>
      <t xml:space="preserve">H17 </t>
    </r>
    <r>
      <rPr>
        <sz val="12"/>
        <color indexed="8"/>
        <rFont val="新細明體"/>
        <family val="1"/>
        <charset val="136"/>
      </rPr>
      <t>社會學</t>
    </r>
  </si>
  <si>
    <r>
      <t xml:space="preserve">H13 </t>
    </r>
    <r>
      <rPr>
        <sz val="12"/>
        <color indexed="8"/>
        <rFont val="新細明體"/>
        <family val="1"/>
        <charset val="136"/>
      </rPr>
      <t>法律學</t>
    </r>
  </si>
  <si>
    <r>
      <t xml:space="preserve">H12 </t>
    </r>
    <r>
      <rPr>
        <sz val="12"/>
        <color indexed="8"/>
        <rFont val="新細明體"/>
        <family val="1"/>
        <charset val="136"/>
      </rPr>
      <t>心理學</t>
    </r>
  </si>
  <si>
    <r>
      <t xml:space="preserve">H15 </t>
    </r>
    <r>
      <rPr>
        <sz val="12"/>
        <color indexed="8"/>
        <rFont val="新細明體"/>
        <family val="1"/>
        <charset val="136"/>
      </rPr>
      <t>經濟學</t>
    </r>
  </si>
  <si>
    <r>
      <t xml:space="preserve">H41 </t>
    </r>
    <r>
      <rPr>
        <sz val="12"/>
        <color indexed="8"/>
        <rFont val="新細明體"/>
        <family val="1"/>
        <charset val="136"/>
      </rPr>
      <t>管理一（人資、組織行為、策略管理、國企、醫管、科管）</t>
    </r>
  </si>
  <si>
    <r>
      <t xml:space="preserve">H06 </t>
    </r>
    <r>
      <rPr>
        <sz val="12"/>
        <color indexed="8"/>
        <rFont val="新細明體"/>
        <family val="1"/>
        <charset val="136"/>
      </rPr>
      <t>歷史學</t>
    </r>
  </si>
  <si>
    <r>
      <t xml:space="preserve">H19 </t>
    </r>
    <r>
      <rPr>
        <sz val="12"/>
        <color indexed="8"/>
        <rFont val="新細明體"/>
        <family val="1"/>
        <charset val="136"/>
      </rPr>
      <t>傳播學</t>
    </r>
  </si>
  <si>
    <r>
      <t xml:space="preserve">H22 </t>
    </r>
    <r>
      <rPr>
        <sz val="12"/>
        <color indexed="8"/>
        <rFont val="新細明體"/>
        <family val="1"/>
        <charset val="136"/>
      </rPr>
      <t>區域研究及地理</t>
    </r>
  </si>
  <si>
    <r>
      <t xml:space="preserve">H14 </t>
    </r>
    <r>
      <rPr>
        <sz val="12"/>
        <color indexed="8"/>
        <rFont val="新細明體"/>
        <family val="1"/>
        <charset val="136"/>
      </rPr>
      <t>政治學</t>
    </r>
  </si>
  <si>
    <r>
      <t xml:space="preserve">H42 </t>
    </r>
    <r>
      <rPr>
        <sz val="12"/>
        <color indexed="8"/>
        <rFont val="新細明體"/>
        <family val="1"/>
        <charset val="136"/>
      </rPr>
      <t>管理二（行銷、生管、資管、交管、作業研究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新細明體"/>
        <family val="1"/>
        <charset val="136"/>
      </rPr>
      <t>數量方法）</t>
    </r>
  </si>
  <si>
    <r>
      <t xml:space="preserve">H40 </t>
    </r>
    <r>
      <rPr>
        <sz val="12"/>
        <color indexed="8"/>
        <rFont val="新細明體"/>
        <family val="1"/>
        <charset val="136"/>
      </rPr>
      <t>財金及會計</t>
    </r>
  </si>
  <si>
    <r>
      <t xml:space="preserve">H09 </t>
    </r>
    <r>
      <rPr>
        <sz val="12"/>
        <color indexed="8"/>
        <rFont val="新細明體"/>
        <family val="1"/>
        <charset val="136"/>
      </rPr>
      <t>人類學</t>
    </r>
  </si>
  <si>
    <r>
      <rPr>
        <sz val="12"/>
        <color theme="0"/>
        <rFont val="新細明體"/>
        <family val="1"/>
        <charset val="136"/>
      </rPr>
      <t>主題</t>
    </r>
  </si>
  <si>
    <r>
      <rPr>
        <sz val="12"/>
        <color theme="0"/>
        <rFont val="新細明體"/>
        <family val="1"/>
        <charset val="136"/>
      </rPr>
      <t>次主題</t>
    </r>
  </si>
  <si>
    <r>
      <rPr>
        <sz val="12"/>
        <color theme="0"/>
        <rFont val="新細明體"/>
        <family val="1"/>
        <charset val="136"/>
      </rPr>
      <t>電子書</t>
    </r>
    <r>
      <rPr>
        <sz val="12"/>
        <color theme="0"/>
        <rFont val="Times New Roman"/>
        <family val="1"/>
      </rPr>
      <t>13</t>
    </r>
    <r>
      <rPr>
        <sz val="12"/>
        <color theme="0"/>
        <rFont val="新細明體"/>
        <family val="1"/>
        <charset val="136"/>
      </rPr>
      <t>碼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</si>
  <si>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紙本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</si>
  <si>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題名</t>
    </r>
  </si>
  <si>
    <r>
      <rPr>
        <sz val="12"/>
        <color theme="0"/>
        <rFont val="新細明體"/>
        <family val="1"/>
        <charset val="136"/>
      </rPr>
      <t>冊數</t>
    </r>
  </si>
  <si>
    <r>
      <rPr>
        <sz val="12"/>
        <color theme="0"/>
        <rFont val="新細明體"/>
        <family val="1"/>
        <charset val="136"/>
      </rPr>
      <t>版次</t>
    </r>
  </si>
  <si>
    <r>
      <rPr>
        <sz val="12"/>
        <color theme="0"/>
        <rFont val="新細明體"/>
        <family val="1"/>
        <charset val="136"/>
      </rPr>
      <t>作者</t>
    </r>
  </si>
  <si>
    <r>
      <rPr>
        <sz val="12"/>
        <color theme="0"/>
        <rFont val="新細明體"/>
        <family val="1"/>
        <charset val="136"/>
      </rPr>
      <t>出版者</t>
    </r>
  </si>
  <si>
    <r>
      <rPr>
        <sz val="12"/>
        <color theme="0"/>
        <rFont val="新細明體"/>
        <family val="1"/>
        <charset val="136"/>
      </rPr>
      <t>出版年</t>
    </r>
  </si>
  <si>
    <r>
      <rPr>
        <sz val="12"/>
        <color theme="0"/>
        <rFont val="新細明體"/>
        <family val="1"/>
        <charset val="136"/>
      </rPr>
      <t>連結</t>
    </r>
    <phoneticPr fontId="5" type="noConversion"/>
  </si>
  <si>
    <r>
      <rPr>
        <sz val="12"/>
        <color theme="0"/>
        <rFont val="新細明體"/>
        <family val="1"/>
        <charset val="136"/>
      </rPr>
      <t>序號</t>
    </r>
    <phoneticPr fontId="5" type="noConversion"/>
  </si>
  <si>
    <t>French Grammar Made Easy</t>
  </si>
  <si>
    <t>McNab, Rosi</t>
  </si>
  <si>
    <t>http://www.taylorfrancis.com/books/9781315670959</t>
    <phoneticPr fontId="5" type="noConversion"/>
  </si>
  <si>
    <t>Lexical Processing and Second Language Acquisition</t>
  </si>
  <si>
    <t>Tokowicz, Natasha</t>
  </si>
  <si>
    <t>http://www.taylorfrancis.com/books/9780203551387</t>
    <phoneticPr fontId="5" type="noConversion"/>
  </si>
  <si>
    <t>Narrative Inquiry in Language Teaching and Learning Research</t>
  </si>
  <si>
    <t>Barkhuizen, Gary</t>
  </si>
  <si>
    <t>http://www.taylorfrancis.com/books/9780203124994</t>
    <phoneticPr fontId="5" type="noConversion"/>
  </si>
  <si>
    <t>Spanish Idioms in Practice: Understanding Language and Culture</t>
  </si>
  <si>
    <t>Muñoz-Basols, Javier</t>
  </si>
  <si>
    <t>http://www.taylorfrancis.com/books/9780203113875</t>
    <phoneticPr fontId="5" type="noConversion"/>
  </si>
  <si>
    <t>Arabic Grammar in Context</t>
  </si>
  <si>
    <t>Alhawary, Mohammad</t>
  </si>
  <si>
    <t>http://www.taylorfrancis.com/books/9781315651408</t>
    <phoneticPr fontId="5" type="noConversion"/>
  </si>
  <si>
    <t>The Routledge Course in Translation Annotation: Arabic-English-Arabic</t>
  </si>
  <si>
    <t>Almanna, Ali</t>
  </si>
  <si>
    <t>http://www.taylorfrancis.com/books/9781315665580</t>
    <phoneticPr fontId="5" type="noConversion"/>
  </si>
  <si>
    <t>The Bible and Literature: The Basics</t>
  </si>
  <si>
    <t>Jones, Norman W.</t>
  </si>
  <si>
    <t>http://www.taylorfrancis.com/books/9781315727134</t>
    <phoneticPr fontId="5" type="noConversion"/>
  </si>
  <si>
    <t>Language and Creativity: The Art of Common Talk</t>
  </si>
  <si>
    <t>Carter, Ronald</t>
  </si>
  <si>
    <t>http://www.taylorfrancis.com/books/9781315658971</t>
    <phoneticPr fontId="5" type="noConversion"/>
  </si>
  <si>
    <t>Introducing Business English</t>
  </si>
  <si>
    <t>Nickerson, Catherine</t>
  </si>
  <si>
    <t>http://www.taylorfrancis.com/books/9781315694337</t>
    <phoneticPr fontId="5" type="noConversion"/>
  </si>
  <si>
    <t>Translating Children's Literature</t>
  </si>
  <si>
    <t>Lathey, Gillian</t>
  </si>
  <si>
    <t>http://www.taylorfrancis.com/books/9781315753515</t>
    <phoneticPr fontId="5" type="noConversion"/>
  </si>
  <si>
    <t>A Guide to Doing Statistics in Second Language Research Using SPSS and R</t>
  </si>
  <si>
    <t>http://www.taylorfrancis.com/books/9781315775661</t>
    <phoneticPr fontId="5" type="noConversion"/>
  </si>
  <si>
    <t>Personal Identity and Buddhist Philosophy: Empty Persons</t>
  </si>
  <si>
    <t>Siderits, Mark</t>
  </si>
  <si>
    <t>Ashgate Publishing Limited</t>
  </si>
  <si>
    <t>http://www.taylorfrancis.com/books/9781315247052</t>
    <phoneticPr fontId="5" type="noConversion"/>
  </si>
  <si>
    <t>Animal Ethics: The Basics</t>
  </si>
  <si>
    <t>Miligan, Tony</t>
  </si>
  <si>
    <t>http://www.taylorfrancis.com/books/9781315728568</t>
    <phoneticPr fontId="5" type="noConversion"/>
  </si>
  <si>
    <t>Feminist Encounters with Legal Philosophy</t>
  </si>
  <si>
    <t>Drakopoulou, Maria</t>
  </si>
  <si>
    <t>http://www.taylorfrancis.com/books/9780203797112</t>
    <phoneticPr fontId="5" type="noConversion"/>
  </si>
  <si>
    <t>Education, Experience and Existence: Engaging Dewey, Peirce and Heidegger</t>
  </si>
  <si>
    <t>Quay, John</t>
  </si>
  <si>
    <t>http://www.taylorfrancis.com/books/9780203538159</t>
    <phoneticPr fontId="5" type="noConversion"/>
  </si>
  <si>
    <t>The Art of Museum Exhibitions: How Story and Imagination Create Aesthetic Experiences</t>
  </si>
  <si>
    <t>Bedford, Leslie</t>
  </si>
  <si>
    <t>http://www.taylorfrancis.com/books/9781315418971</t>
    <phoneticPr fontId="5" type="noConversion"/>
  </si>
  <si>
    <t>Multilingualism in the Early Years: Extending the limits of our world</t>
  </si>
  <si>
    <t>http://www.taylorfrancis.com/books/9781315673158</t>
    <phoneticPr fontId="5" type="noConversion"/>
  </si>
  <si>
    <t>Designing Adaptive and Personalized Learning Environments</t>
  </si>
  <si>
    <t>Kinshuk</t>
  </si>
  <si>
    <t>http://www.taylorfrancis.com/books/9781315795492</t>
    <phoneticPr fontId="5" type="noConversion"/>
  </si>
  <si>
    <t>Differentiated Instruction: A Guide for World Language Teachers</t>
  </si>
  <si>
    <t>Blaz, Deborah</t>
  </si>
  <si>
    <t>http://www.taylorfrancis.com/books/9781315695648</t>
    <phoneticPr fontId="5" type="noConversion"/>
  </si>
  <si>
    <t>Vygotsky and Pedagogy</t>
  </si>
  <si>
    <t>http://www.taylorfrancis.com/books/9781315617602</t>
    <phoneticPr fontId="5" type="noConversion"/>
  </si>
  <si>
    <t>Teacher Education and Professional Development in TESOL: Global Perspectives</t>
  </si>
  <si>
    <t>Crandall, Joann</t>
  </si>
  <si>
    <t>http://www.taylorfrancis.com/books/9781315641263</t>
    <phoneticPr fontId="5" type="noConversion"/>
  </si>
  <si>
    <t>Multilingualism, Literacy and Dyslexia: Breaking down barriers for educators</t>
  </si>
  <si>
    <t>Peer, Lindsay</t>
  </si>
  <si>
    <t>http://www.taylorfrancis.com/books/9781315708478</t>
    <phoneticPr fontId="5" type="noConversion"/>
  </si>
  <si>
    <t>Democracy and Education Reconsidered: Dewey After One Hundred Years</t>
  </si>
  <si>
    <t>Garrison, Jim</t>
  </si>
  <si>
    <t>http://www.taylorfrancis.com/books/9781315674896</t>
    <phoneticPr fontId="5" type="noConversion"/>
  </si>
  <si>
    <t>Children Reading Picturebooks: Interpreting visual texts</t>
  </si>
  <si>
    <t>http://www.taylorfrancis.com/books/9781315683911</t>
    <phoneticPr fontId="5" type="noConversion"/>
  </si>
  <si>
    <t>The Mathematics Coaching Handbook: Working with K-8 Teachers to Improve Instruction</t>
  </si>
  <si>
    <t>Hansen, Pia M.</t>
  </si>
  <si>
    <t>http://www.taylorfrancis.com/books/9781315692166</t>
    <phoneticPr fontId="5" type="noConversion"/>
  </si>
  <si>
    <t>Language for Life: Where linguistics meets teaching</t>
  </si>
  <si>
    <t>Stone, Lyn</t>
  </si>
  <si>
    <t>http://www.taylorfrancis.com/books/9781315708188</t>
    <phoneticPr fontId="5" type="noConversion"/>
  </si>
  <si>
    <t>Immigrant Children in Transcultural Spaces: Language, Learning, and Love</t>
  </si>
  <si>
    <t>Orellana, Marjorie Faulstich</t>
  </si>
  <si>
    <t>http://www.taylorfrancis.com/books/9781315752617</t>
    <phoneticPr fontId="5" type="noConversion"/>
  </si>
  <si>
    <t>Better Lesson Plans, Better Lessons: Practical Strategies for Planning from Standards</t>
  </si>
  <si>
    <t>Curran, Ben</t>
  </si>
  <si>
    <t>http://www.taylorfrancis.com/books/9781315733753</t>
    <phoneticPr fontId="5" type="noConversion"/>
  </si>
  <si>
    <t>Children as Readers in Children's Literature: The power of texts and the importance of reading</t>
  </si>
  <si>
    <t>http://www.taylorfrancis.com/books/9781315751542</t>
    <phoneticPr fontId="5" type="noConversion"/>
  </si>
  <si>
    <t>Teaching Art to Young Children</t>
  </si>
  <si>
    <t>Barnes, Rob</t>
  </si>
  <si>
    <t>http://www.taylorfrancis.com/books/9781315712642</t>
    <phoneticPr fontId="5" type="noConversion"/>
  </si>
  <si>
    <t>Dance Education around the World: Perspectives on dance, young people and change</t>
  </si>
  <si>
    <t>Nielsen, Charlotte Svendler</t>
  </si>
  <si>
    <t>http://www.taylorfrancis.com/books/9781315813578</t>
    <phoneticPr fontId="5" type="noConversion"/>
  </si>
  <si>
    <t>Beautiful Risk of Education</t>
  </si>
  <si>
    <t>Biesta, Gert J. J.</t>
  </si>
  <si>
    <t>Paradigm</t>
  </si>
  <si>
    <t>http://www.taylorfrancis.com/books/9781315635866</t>
    <phoneticPr fontId="5" type="noConversion"/>
  </si>
  <si>
    <t>Teach Smart: 11 Learner-Centered Strategies That Ensure Student Success</t>
  </si>
  <si>
    <t>Caposey, P. J.</t>
  </si>
  <si>
    <t>http://www.taylorfrancis.com/books/9781317918462</t>
    <phoneticPr fontId="5" type="noConversion"/>
  </si>
  <si>
    <t>Assessing Critical Thinking in Elementary Schools: Meeting the Common Core</t>
  </si>
  <si>
    <t>Stobaugh, Rebecca</t>
  </si>
  <si>
    <t>http://www.taylorfrancis.com/books/9781315853420</t>
    <phoneticPr fontId="5" type="noConversion"/>
  </si>
  <si>
    <t>An Architectural Approach to Instructional Design</t>
  </si>
  <si>
    <t>Gibbons, Andrew S.</t>
  </si>
  <si>
    <t>http://www.taylorfrancis.com/books/9780203075203</t>
    <phoneticPr fontId="5" type="noConversion"/>
  </si>
  <si>
    <t>Bringing Spanish to Life: Creative activities for 5-11</t>
  </si>
  <si>
    <t>http://www.taylorfrancis.com/books/9781315756950</t>
    <phoneticPr fontId="5" type="noConversion"/>
  </si>
  <si>
    <t>Creating Outstanding Classrooms: A whole-school approach</t>
  </si>
  <si>
    <t>Knight, Oliver</t>
  </si>
  <si>
    <t>http://www.taylorfrancis.com/books/9781315889931</t>
    <phoneticPr fontId="5" type="noConversion"/>
  </si>
  <si>
    <t>Doing Research to Improve Teaching and Learning: A Guide for College and University Faculty</t>
  </si>
  <si>
    <t>Williams, Kimberly M.</t>
  </si>
  <si>
    <t>http://www.taylorfrancis.com/books/9781315778143</t>
    <phoneticPr fontId="5" type="noConversion"/>
  </si>
  <si>
    <t>E-learning and Disability in Higher Education: Accessibility Research and Practice</t>
  </si>
  <si>
    <t>Seale, Jane</t>
  </si>
  <si>
    <t>http://www.taylorfrancis.com/books/9780203095942</t>
    <phoneticPr fontId="5" type="noConversion"/>
  </si>
  <si>
    <t>Jumpstart! Thinking Skills and Problem Solving: Games and activities for ages 7-14</t>
  </si>
  <si>
    <t>Bowkett, Steve</t>
  </si>
  <si>
    <t>http://www.taylorfrancis.com/books/9781315768731</t>
    <phoneticPr fontId="5" type="noConversion"/>
  </si>
  <si>
    <t>Learning with Mobile and Handheld Technologies</t>
  </si>
  <si>
    <t>Galloway, John</t>
  </si>
  <si>
    <t>http://www.taylorfrancis.com/books/9781315741833</t>
    <phoneticPr fontId="5" type="noConversion"/>
  </si>
  <si>
    <t>New Traditional Games for Learning: A Case Book</t>
  </si>
  <si>
    <t>Moseley, Alex</t>
    <phoneticPr fontId="5" type="noConversion"/>
  </si>
  <si>
    <t>http://www.taylorfrancis.com/books/9780203597514</t>
    <phoneticPr fontId="5" type="noConversion"/>
  </si>
  <si>
    <t>Physical Education 5-11: A guide for teachers</t>
  </si>
  <si>
    <t>Doherty, Jonathan</t>
  </si>
  <si>
    <t>http://www.taylorfrancis.com/books/9780203093825</t>
    <phoneticPr fontId="5" type="noConversion"/>
  </si>
  <si>
    <t>Sharing not Staring: 21 interactive whiteboard lessons for the English classroom</t>
  </si>
  <si>
    <t>Millum, Trevor</t>
  </si>
  <si>
    <t>http://www.taylorfrancis.com/books/9781315779485</t>
    <phoneticPr fontId="5" type="noConversion"/>
  </si>
  <si>
    <t>Social Theory and Education Research: Understanding Foucault, Habermas,Bourdieu and Derrida</t>
  </si>
  <si>
    <t>Murphy, Mark</t>
    <phoneticPr fontId="5" type="noConversion"/>
  </si>
  <si>
    <t>http://www.taylorfrancis.com/books/9780203557686</t>
    <phoneticPr fontId="5" type="noConversion"/>
  </si>
  <si>
    <t>Teaching and Learning English Grammar: Research Findings and Future Directions</t>
  </si>
  <si>
    <t>Christison, MaryAnn</t>
    <phoneticPr fontId="5" type="noConversion"/>
  </si>
  <si>
    <t>http://www.taylorfrancis.com/books/9781315719016</t>
    <phoneticPr fontId="5" type="noConversion"/>
  </si>
  <si>
    <t>Teaching Language Arts to English Language Learners</t>
  </si>
  <si>
    <t>Vásquez, Anete</t>
  </si>
  <si>
    <t>http://www.taylorfrancis.com/books/9780203081907</t>
    <phoneticPr fontId="5" type="noConversion"/>
  </si>
  <si>
    <t>Using Apps for Learning Across the Curriculum: A Literacy-Based Framework and Guide</t>
  </si>
  <si>
    <t>Beach, Richard</t>
  </si>
  <si>
    <t>http://www.taylorfrancis.com/books/9781315769127</t>
    <phoneticPr fontId="5" type="noConversion"/>
  </si>
  <si>
    <t>Practical Research with Children</t>
  </si>
  <si>
    <t>Prior, Jess</t>
  </si>
  <si>
    <t>http://www.taylorfrancis.com/books/9781315676067</t>
    <phoneticPr fontId="5" type="noConversion"/>
  </si>
  <si>
    <t>The Mindfulness-Informed Educator: Building Acceptance and Psychological Flexibility in Higher Education</t>
  </si>
  <si>
    <t>Block-Lerner, Jennifer</t>
  </si>
  <si>
    <t>http://www.taylorfrancis.com/books/9781315795584</t>
    <phoneticPr fontId="5" type="noConversion"/>
  </si>
  <si>
    <t>The Science of Learning</t>
  </si>
  <si>
    <t>Pear, Joseph J.</t>
  </si>
  <si>
    <t>http://www.taylorfrancis.com/books/9781315639383</t>
    <phoneticPr fontId="5" type="noConversion"/>
  </si>
  <si>
    <t>Attraction Explained: The science of how we form relationships</t>
  </si>
  <si>
    <t>Swami, Viren</t>
  </si>
  <si>
    <t>http://www.taylorfrancis.com/books/9781315676500</t>
    <phoneticPr fontId="5" type="noConversion"/>
  </si>
  <si>
    <t>Big Data at Work: The Data Science Revolution and Organizational Psychology</t>
  </si>
  <si>
    <t>Tonidandel, Scott</t>
  </si>
  <si>
    <t>http://www.taylorfrancis.com/books/9781315780504</t>
    <phoneticPr fontId="5" type="noConversion"/>
  </si>
  <si>
    <t>Gender and Social Hierarchies: Perspectives from social psychology</t>
  </si>
  <si>
    <t>Faniko, Klea</t>
  </si>
  <si>
    <t>http://www.taylorfrancis.com/books/9781315675879</t>
    <phoneticPr fontId="5" type="noConversion"/>
  </si>
  <si>
    <t>Counseling Techniques: Improving Relationships with Others, Ourselves, Our Families, and Our Environment</t>
  </si>
  <si>
    <t>Thompson, Rosemary A.</t>
  </si>
  <si>
    <t>http://www.taylorfrancis.com/books/9781315886114</t>
    <phoneticPr fontId="5" type="noConversion"/>
  </si>
  <si>
    <t>The Psychology Research Companion: From student project to working life</t>
  </si>
  <si>
    <t>Horst, Jessica S.</t>
  </si>
  <si>
    <t>http://www.taylorfrancis.com/books/9781315767918</t>
    <phoneticPr fontId="5" type="noConversion"/>
  </si>
  <si>
    <t>The Student's Guide to Studying Psychology</t>
  </si>
  <si>
    <t>Heffernan, Thomas M.</t>
  </si>
  <si>
    <t>http://www.taylorfrancis.com/books/9781315849430</t>
    <phoneticPr fontId="5" type="noConversion"/>
  </si>
  <si>
    <t>Group Work: Skills and Strategies for Effective Interventions</t>
  </si>
  <si>
    <t>Brandler, Sondra</t>
  </si>
  <si>
    <t>http://www.taylorfrancis.com/books/9781315764115</t>
    <phoneticPr fontId="5" type="noConversion"/>
  </si>
  <si>
    <t>An Introduction to Multilevel Modeling Techniques: MLM and SEM Approaches Using Mplus</t>
  </si>
  <si>
    <t>Heck, Ronald H.</t>
  </si>
  <si>
    <t>A Mindfulness-Based Approach to Working with High-Risk Adolescents</t>
  </si>
  <si>
    <t>Himelstein, Sam</t>
  </si>
  <si>
    <t>http://www.taylorfrancis.com/books/9780203080856</t>
    <phoneticPr fontId="5" type="noConversion"/>
  </si>
  <si>
    <t>Losing a Parent to Suicide: Using Lived Experiences to Inform Bereavement Counseling</t>
  </si>
  <si>
    <t>Loy, Marty</t>
  </si>
  <si>
    <t>http://www.taylorfrancis.com/books/9780203593479</t>
    <phoneticPr fontId="5" type="noConversion"/>
  </si>
  <si>
    <t>Teaching Clients to Use Mindfulness Skills: A practical guide</t>
  </si>
  <si>
    <t>Dunkley, Christine</t>
  </si>
  <si>
    <t>http://www.taylorfrancis.com/books/9780203758809</t>
    <phoneticPr fontId="5" type="noConversion"/>
  </si>
  <si>
    <t>Information Technology Law</t>
  </si>
  <si>
    <t>Rowland, Diane</t>
    <phoneticPr fontId="5" type="noConversion"/>
  </si>
  <si>
    <t>http://www.taylorfrancis.com/books/9780203798522</t>
    <phoneticPr fontId="5" type="noConversion"/>
  </si>
  <si>
    <t>Commonwealth Caribbean Family Law: husband, wife and cohabitant</t>
  </si>
  <si>
    <t>Tesheira, Karen</t>
  </si>
  <si>
    <t>http://www.taylorfrancis.com/books/9781315754680</t>
    <phoneticPr fontId="5" type="noConversion"/>
  </si>
  <si>
    <t>Crimes of the Powerful: An Introduction</t>
  </si>
  <si>
    <t>Rothe, Dawn</t>
  </si>
  <si>
    <t>http://www.taylorfrancis.com/books/9781315756776</t>
    <phoneticPr fontId="5" type="noConversion"/>
  </si>
  <si>
    <t>Community Punishment: European perspectives</t>
  </si>
  <si>
    <t>Robinson, Gwen</t>
  </si>
  <si>
    <t>http://www.taylorfrancis.com/books/9781315768489</t>
    <phoneticPr fontId="5" type="noConversion"/>
  </si>
  <si>
    <t>Introduction to Marine Cargo Management</t>
  </si>
  <si>
    <t>Rowbotham, Mark</t>
  </si>
  <si>
    <t>http://www.taylorfrancis.com/books/9781315814018</t>
    <phoneticPr fontId="5" type="noConversion"/>
  </si>
  <si>
    <t>Flexible Workers: Labour, Regulation and the Political Economy of the Stripping Industry</t>
  </si>
  <si>
    <t>Hardy, Kate</t>
  </si>
  <si>
    <t>http://www.taylorfrancis.com/books/9781315798035</t>
    <phoneticPr fontId="5" type="noConversion"/>
  </si>
  <si>
    <t>The Securitization of Migration and Refugee Women</t>
  </si>
  <si>
    <t>Gerard, Alison</t>
  </si>
  <si>
    <t>http://www.taylorfrancis.com/books/9780203431351</t>
    <phoneticPr fontId="5" type="noConversion"/>
  </si>
  <si>
    <t>Health Technologies and International Intellectual Property Law: A Precautionary Approach</t>
  </si>
  <si>
    <t>Li, Phoebe</t>
  </si>
  <si>
    <t>http://www.taylorfrancis.com/books/9780203550663</t>
    <phoneticPr fontId="5" type="noConversion"/>
  </si>
  <si>
    <t>Beginning Medical Law</t>
  </si>
  <si>
    <t>Carr, Claudia</t>
  </si>
  <si>
    <t>http://www.taylorfrancis.com/books/9781315795515</t>
    <phoneticPr fontId="5" type="noConversion"/>
  </si>
  <si>
    <t>Company Law</t>
  </si>
  <si>
    <t>Shepherd, Chris</t>
  </si>
  <si>
    <t>http://www.taylorfrancis.com/books/9781315760964</t>
    <phoneticPr fontId="5" type="noConversion"/>
  </si>
  <si>
    <t>Competition Law in the CARICOM Single Market and Economy</t>
  </si>
  <si>
    <t>Kaczorowska-Ireland, Alina</t>
  </si>
  <si>
    <t>http://www.taylorfrancis.com/books/9781315764672</t>
    <phoneticPr fontId="5" type="noConversion"/>
  </si>
  <si>
    <t>Cyberspace Law: Censorship and Regulation of the Internet</t>
  </si>
  <si>
    <t>Travis, Hannibal</t>
    <phoneticPr fontId="5" type="noConversion"/>
  </si>
  <si>
    <t>http://www.taylorfrancis.com/books/9780203384756</t>
    <phoneticPr fontId="5" type="noConversion"/>
  </si>
  <si>
    <t>Intellectual Property Asset Management: How to identify, protect, manage and exploit intellectual property within the business environment</t>
  </si>
  <si>
    <t>Howell, Claire</t>
  </si>
  <si>
    <t>http://www.taylorfrancis.com/books/9781315849898</t>
    <phoneticPr fontId="5" type="noConversion"/>
  </si>
  <si>
    <t>Making Law and Courts Research Relevant: The Normative Implications of Empirical Research</t>
  </si>
  <si>
    <t>Bartels, Brandon L.</t>
    <phoneticPr fontId="5" type="noConversion"/>
  </si>
  <si>
    <t>http://www.taylorfrancis.com/books/9781315777436</t>
    <phoneticPr fontId="5" type="noConversion"/>
  </si>
  <si>
    <t>Urban Revitalization: Remaking cities in a changing world</t>
  </si>
  <si>
    <t>Grodach, Carl</t>
  </si>
  <si>
    <t>http://www.taylorfrancis.com/books/9781315850214</t>
    <phoneticPr fontId="5" type="noConversion"/>
  </si>
  <si>
    <t>Elucidating Social Science Concepts: An Interpretivist Guide</t>
  </si>
  <si>
    <t>Schaffer, Frederic Charles</t>
  </si>
  <si>
    <t>http://www.taylorfrancis.com/books/9780203814932</t>
    <phoneticPr fontId="5" type="noConversion"/>
  </si>
  <si>
    <t>Animals and the Environment: Advocacy, activism, and the quest for common ground</t>
  </si>
  <si>
    <t>Kemmerer, Lisa</t>
    <phoneticPr fontId="5" type="noConversion"/>
  </si>
  <si>
    <t>http://www.taylorfrancis.com/books/9781315739663</t>
    <phoneticPr fontId="5" type="noConversion"/>
  </si>
  <si>
    <t>Digital Diplomacy: Theory and Practice</t>
  </si>
  <si>
    <t>Bjola, Corneliu</t>
  </si>
  <si>
    <t>http://www.taylorfrancis.com/books/9781315730844</t>
    <phoneticPr fontId="5" type="noConversion"/>
  </si>
  <si>
    <t>Understanding Political Science Statistics using SPSS: A Manual with Exercises</t>
  </si>
  <si>
    <t>Galderisi, Peter</t>
  </si>
  <si>
    <t>http://www.taylorfrancis.com/books/9781315084428</t>
    <phoneticPr fontId="5" type="noConversion"/>
  </si>
  <si>
    <t>Elites and Governance in China</t>
  </si>
  <si>
    <t>http://www.taylorfrancis.com/books/9780203067918</t>
    <phoneticPr fontId="5" type="noConversion"/>
  </si>
  <si>
    <t>Understanding Naval Warfare</t>
  </si>
  <si>
    <t>Speller, Ian</t>
  </si>
  <si>
    <t>http://www.taylorfrancis.com/books/9781315882260</t>
    <phoneticPr fontId="5" type="noConversion"/>
  </si>
  <si>
    <t>Rethinking Economic Policy for Social Justice: The radical potential of human rights</t>
  </si>
  <si>
    <t>Balakrishnan, Radhika</t>
  </si>
  <si>
    <t>http://www.taylorfrancis.com/books/9781315737911</t>
    <phoneticPr fontId="5" type="noConversion"/>
  </si>
  <si>
    <t>A Corporate Welfare Economy</t>
  </si>
  <si>
    <t>Angresano, James</t>
  </si>
  <si>
    <t>http://www.taylorfrancis.com/books/9781315640631</t>
    <phoneticPr fontId="5" type="noConversion"/>
  </si>
  <si>
    <t>A Guide to Basic Econometric Techniques</t>
  </si>
  <si>
    <t>Kacapyr, Elia</t>
  </si>
  <si>
    <t>http://www.taylorfrancis.com/books/9781315706856</t>
    <phoneticPr fontId="5" type="noConversion"/>
  </si>
  <si>
    <t>Knowledge, Innovation and Internationalisation: Essays in Honour of Cesare Imbriani</t>
  </si>
  <si>
    <t>Morone, Piergiuseppe</t>
    <phoneticPr fontId="5" type="noConversion"/>
  </si>
  <si>
    <t>http://www.taylorfrancis.com/books/9780203385494</t>
    <phoneticPr fontId="5" type="noConversion"/>
  </si>
  <si>
    <t>Sustainability: The Basics</t>
  </si>
  <si>
    <t>Jacques, Peter</t>
  </si>
  <si>
    <t>http://www.taylorfrancis.com/books/9781315762784</t>
    <phoneticPr fontId="5" type="noConversion"/>
  </si>
  <si>
    <t>Mental Health Social Work in Context</t>
  </si>
  <si>
    <t>Gould, Nick</t>
  </si>
  <si>
    <t>http://www.taylorfrancis.com/books/9781315695785</t>
    <phoneticPr fontId="5" type="noConversion"/>
  </si>
  <si>
    <t>Social Theory, Sport, Leisure</t>
  </si>
  <si>
    <t>Roberts, Ken</t>
  </si>
  <si>
    <t>http://www.taylorfrancis.com/books/9781315676661</t>
    <phoneticPr fontId="5" type="noConversion"/>
  </si>
  <si>
    <t>Classical and Contemporary Social Theory: Investigation and Application</t>
  </si>
  <si>
    <t>Delaney, Tim</t>
  </si>
  <si>
    <t>http://www.taylorfrancis.com/books/9781315664552</t>
    <phoneticPr fontId="5" type="noConversion"/>
  </si>
  <si>
    <t>Outdoor Adventure and Social Theory</t>
  </si>
  <si>
    <t>Pike, Elizabeth C.J.</t>
    <phoneticPr fontId="5" type="noConversion"/>
  </si>
  <si>
    <t>http://www.taylorfrancis.com/books/9780203114773</t>
    <phoneticPr fontId="5" type="noConversion"/>
  </si>
  <si>
    <t>Sport for Development: What game are we playing?</t>
  </si>
  <si>
    <t>Coalter, Fred</t>
  </si>
  <si>
    <t>http://www.taylorfrancis.com/books/9780203861257</t>
    <phoneticPr fontId="5" type="noConversion"/>
  </si>
  <si>
    <t>Foundations of Mobile Media Studies: Essential Texts on the Formation of a Field</t>
  </si>
  <si>
    <t>Farman, Jason</t>
  </si>
  <si>
    <t>http://www.taylorfrancis.com/books/9781315646664</t>
    <phoneticPr fontId="5" type="noConversion"/>
  </si>
  <si>
    <t>Film Theory: The Basics</t>
  </si>
  <si>
    <t>McDonald, Kevin</t>
  </si>
  <si>
    <t>http://www.taylorfrancis.com/books/9781315757193</t>
    <phoneticPr fontId="5" type="noConversion"/>
  </si>
  <si>
    <t>Misunderstanding the Internet</t>
  </si>
  <si>
    <t>Curran, James</t>
  </si>
  <si>
    <t>http://www.taylorfrancis.com/books/9781315695624</t>
    <phoneticPr fontId="5" type="noConversion"/>
  </si>
  <si>
    <t>The Photography Handbook</t>
  </si>
  <si>
    <t>Wright, Terence</t>
  </si>
  <si>
    <t>http://www.taylorfrancis.com/books/9781315651200</t>
    <phoneticPr fontId="5" type="noConversion"/>
  </si>
  <si>
    <t>Cult Collectors</t>
  </si>
  <si>
    <t>Geraghty, Lincoln</t>
  </si>
  <si>
    <t>http://www.taylorfrancis.com/books/9780203130261</t>
    <phoneticPr fontId="5" type="noConversion"/>
  </si>
  <si>
    <t>Talk About Writing: The Tutoring Strategies of Experienced Writing Center Tutors</t>
  </si>
  <si>
    <t>2nd</t>
    <phoneticPr fontId="5" type="noConversion"/>
  </si>
  <si>
    <t>Mackiewicz, Jo</t>
  </si>
  <si>
    <t>http://www.taylorfrancis.com/books/9781351272643</t>
    <phoneticPr fontId="5" type="noConversion"/>
  </si>
  <si>
    <t>Cultures and Disasters: Understanding Cultural Framings in Disaster Risk Reduction</t>
  </si>
  <si>
    <t>Kruger, Fred</t>
  </si>
  <si>
    <t>http://www.taylorfrancis.com/books/9781315797809</t>
    <phoneticPr fontId="5" type="noConversion"/>
  </si>
  <si>
    <t>A Masterclass in Dramatic Writing: Theater, Film, and Television</t>
  </si>
  <si>
    <t>Neipris, Janet</t>
  </si>
  <si>
    <t>http://www.taylorfrancis.com/books/9781315688435</t>
    <phoneticPr fontId="5" type="noConversion"/>
  </si>
  <si>
    <t>Camera Audio Simplified: Location Audio for Camera Operators</t>
  </si>
  <si>
    <t>Miles, Dean</t>
  </si>
  <si>
    <t>http://www.taylorfrancis.com/books/9781315644530</t>
    <phoneticPr fontId="5" type="noConversion"/>
  </si>
  <si>
    <t>Digital Design Exercises for Architecture Students</t>
  </si>
  <si>
    <t>Johnson, Jason S.</t>
    <phoneticPr fontId="5" type="noConversion"/>
  </si>
  <si>
    <t>http://www.taylorfrancis.com/books/9781315742229</t>
    <phoneticPr fontId="5" type="noConversion"/>
  </si>
  <si>
    <t>How to Read a Play: Script Analysis for Directors</t>
  </si>
  <si>
    <t>Kiely, Damon</t>
  </si>
  <si>
    <t>http://www.taylorfrancis.com/books/9781315642642</t>
    <phoneticPr fontId="5" type="noConversion"/>
  </si>
  <si>
    <t>The Photography Teacher's Handbook: Practical Methods for Engaging Students in the Flipped Classroom</t>
  </si>
  <si>
    <t>Horner, Garin</t>
  </si>
  <si>
    <t>http://www.taylorfrancis.com/books/9781315739755</t>
    <phoneticPr fontId="5" type="noConversion"/>
  </si>
  <si>
    <t>Landscape Architecture and Digital Technologies: Re-conceptualising design and making</t>
  </si>
  <si>
    <t>Walliss, Jillian</t>
  </si>
  <si>
    <t>http://www.taylorfrancis.com/books/9781315713526</t>
    <phoneticPr fontId="5" type="noConversion"/>
  </si>
  <si>
    <t>Thinking about Landscape Architecture: Principles of a Design Profession for the 21st Century</t>
  </si>
  <si>
    <t>Sharky, Bruce</t>
  </si>
  <si>
    <t>http://www.taylorfrancis.com/books/9781315726939</t>
    <phoneticPr fontId="5" type="noConversion"/>
  </si>
  <si>
    <t>A History of Architecture and Urbanism in the Americas</t>
  </si>
  <si>
    <t>Cardinal-Pett, Clare</t>
  </si>
  <si>
    <t>http://www.taylorfrancis.com/books/9781315691817</t>
    <phoneticPr fontId="5" type="noConversion"/>
  </si>
  <si>
    <t>Designing Profits: Creative Business Strategies for Design Practices</t>
  </si>
  <si>
    <t>Nunes, Morris A.</t>
  </si>
  <si>
    <t>http://www.taylorfrancis.com/books/9781315734309</t>
    <phoneticPr fontId="5" type="noConversion"/>
  </si>
  <si>
    <t>Beyond BIM: Architecture Information Modeling</t>
  </si>
  <si>
    <t>Briscoe, Danelle</t>
  </si>
  <si>
    <t>http://www.taylorfrancis.com/books/9781315768991</t>
    <phoneticPr fontId="5" type="noConversion"/>
  </si>
  <si>
    <t>A Landscape of Architecture, History and Fiction</t>
  </si>
  <si>
    <t>Hill, Jonathan</t>
  </si>
  <si>
    <t>http://www.taylorfrancis.com/books/9781315723648</t>
    <phoneticPr fontId="5" type="noConversion"/>
  </si>
  <si>
    <t>Dance Production: Design and Technology</t>
  </si>
  <si>
    <t>Hopgood, Jeromy</t>
  </si>
  <si>
    <t>http://www.taylorfrancis.com/books/9781315758183</t>
    <phoneticPr fontId="5" type="noConversion"/>
  </si>
  <si>
    <t>Mainstreaming Landscape through the European Landscape Convention</t>
  </si>
  <si>
    <t>Jorgensen, Karsten</t>
  </si>
  <si>
    <t>http://www.taylorfrancis.com/books/9781315685922</t>
    <phoneticPr fontId="5" type="noConversion"/>
  </si>
  <si>
    <t>Consumer Product Innovation and Sustainable Design: The Evolution and Impacts of Successful Products</t>
  </si>
  <si>
    <t>Roy, Robin</t>
  </si>
  <si>
    <t>Taylor &amp; Francis Ltd</t>
  </si>
  <si>
    <t>http://www.taylorfrancis.com/books/9781315719726</t>
    <phoneticPr fontId="5" type="noConversion"/>
  </si>
  <si>
    <t>A User's Guide to the View Camera</t>
  </si>
  <si>
    <t>Stone, Jim</t>
  </si>
  <si>
    <t>http://www.taylorfrancis.com/books/9781315688954</t>
    <phoneticPr fontId="5" type="noConversion"/>
  </si>
  <si>
    <t>Theatrical Makeup: Basic Application Techniques</t>
  </si>
  <si>
    <t>Sobel, Sharon</t>
  </si>
  <si>
    <t>http://www.taylorfrancis.com/books/9781315756509</t>
    <phoneticPr fontId="5" type="noConversion"/>
  </si>
  <si>
    <t>Reading Contemporary Performance: Theatricality Across Genres</t>
  </si>
  <si>
    <t>Cody, Gabrielle</t>
  </si>
  <si>
    <t>http://www.taylorfrancis.com/books/9780203103838</t>
    <phoneticPr fontId="5" type="noConversion"/>
  </si>
  <si>
    <t>Architectural History Retold</t>
  </si>
  <si>
    <t>Davies, Paul</t>
  </si>
  <si>
    <t>http://www.taylorfrancis.com/books/9781315755953</t>
    <phoneticPr fontId="5" type="noConversion"/>
  </si>
  <si>
    <t>Sustainable Building Design: Learning from nineteenth-century innovations</t>
  </si>
  <si>
    <t>Lerum, Vidar</t>
  </si>
  <si>
    <t>http://www.taylorfrancis.com/books/9781315736266</t>
    <phoneticPr fontId="5" type="noConversion"/>
  </si>
  <si>
    <t>Digital Photo Assignments: Projects for All Levels of Photography Classes</t>
  </si>
  <si>
    <t>Anchell, Steve</t>
  </si>
  <si>
    <t>http://www.taylorfrancis.com/books/9781315759210</t>
    <phoneticPr fontId="5" type="noConversion"/>
  </si>
  <si>
    <t>Architecture and Systems Ecology: Thermodynamic Principles of Environmental Building Design, in three parts</t>
  </si>
  <si>
    <t>Braham, William W.</t>
  </si>
  <si>
    <t>http://www.taylorfrancis.com/books/9781315727721</t>
    <phoneticPr fontId="5" type="noConversion"/>
  </si>
  <si>
    <t>Alternative Photographic Processes: Crafting Handmade Images</t>
  </si>
  <si>
    <t>Wilks, Brady</t>
  </si>
  <si>
    <t>http://www.taylorfrancis.com/books/9781315750545</t>
    <phoneticPr fontId="5" type="noConversion"/>
  </si>
  <si>
    <t>What Architecture Means: Connecting Ideas and Design</t>
  </si>
  <si>
    <t>Costanzo, Denise</t>
  </si>
  <si>
    <t>http://www.taylorfrancis.com/books/9781315816944</t>
    <phoneticPr fontId="5" type="noConversion"/>
  </si>
  <si>
    <t>Graphic Design for Architects: A Manual for Visual Communication</t>
  </si>
  <si>
    <t>Lewis, Karen</t>
  </si>
  <si>
    <t>http://www.taylorfrancis.com/books/9781315731568</t>
    <phoneticPr fontId="5" type="noConversion"/>
  </si>
  <si>
    <t>Transmedia Marketing: From Film and TV to Games and Digital Media</t>
  </si>
  <si>
    <t>Zeiser, Anne</t>
  </si>
  <si>
    <t>http://www.taylorfrancis.com/books/9781315880112</t>
    <phoneticPr fontId="5" type="noConversion"/>
  </si>
  <si>
    <t>Essential Acting: A Practical Handbook for Actors, Teachers and Directors</t>
  </si>
  <si>
    <t>http://www.taylorfrancis.com/books/9781315724720</t>
    <phoneticPr fontId="5" type="noConversion"/>
  </si>
  <si>
    <t>Bamboo Gridshells</t>
  </si>
  <si>
    <t>Rockwood, David</t>
  </si>
  <si>
    <t>http://www.taylorfrancis.com/books/9781315758343</t>
    <phoneticPr fontId="5" type="noConversion"/>
  </si>
  <si>
    <t>Sustainability &amp; Scarcity: A Handbook for Green Design and Construction in Developing Countries</t>
  </si>
  <si>
    <t>Ozolins, Peter</t>
  </si>
  <si>
    <t>http://www.taylorfrancis.com/books/9781315760940</t>
    <phoneticPr fontId="5" type="noConversion"/>
  </si>
  <si>
    <t>No Plastic Sleeves: Portfolio and Self-Promotion Guide for Photographers and Designers</t>
  </si>
  <si>
    <t>Volk, Larry</t>
  </si>
  <si>
    <t>http://www.taylorfrancis.com/books/9781315884721</t>
    <phoneticPr fontId="5" type="noConversion"/>
  </si>
  <si>
    <t>A Critical History of Contemporary Architecture: 1960-2010</t>
  </si>
  <si>
    <t>Haddad, Elie G.</t>
  </si>
  <si>
    <t>http://www.taylorfrancis.com/books/9781315263953</t>
    <phoneticPr fontId="5" type="noConversion"/>
  </si>
  <si>
    <t>How To Cheat in Photoshop Elements 12: Release Your Imagination</t>
  </si>
  <si>
    <t>Asch, David</t>
  </si>
  <si>
    <t>http://www.taylorfrancis.com/books/9781315851501</t>
    <phoneticPr fontId="5" type="noConversion"/>
  </si>
  <si>
    <t>Landscape Architect's Pocket Book</t>
  </si>
  <si>
    <t>Vernon, Siobhan</t>
  </si>
  <si>
    <t>http://www.taylorfrancis.com/books/9780203568705</t>
    <phoneticPr fontId="5" type="noConversion"/>
  </si>
  <si>
    <t>Architecture and Energy: Performance and Style</t>
  </si>
  <si>
    <t>Braham, William W.</t>
    <phoneticPr fontId="5" type="noConversion"/>
  </si>
  <si>
    <t>http://www.taylorfrancis.com/books/9780203630105</t>
    <phoneticPr fontId="5" type="noConversion"/>
  </si>
  <si>
    <t>Architecture in Formation: On the Nature of Information in Digital Architecture</t>
  </si>
  <si>
    <t>Lorenzo-Eiroa, Pablo</t>
    <phoneticPr fontId="5" type="noConversion"/>
  </si>
  <si>
    <t>http://www.taylorfrancis.com/books/9781315890128</t>
    <phoneticPr fontId="5" type="noConversion"/>
  </si>
  <si>
    <t>Architecture's Appeal: How Theory Informs Architectural Praxis</t>
  </si>
  <si>
    <t>Neveu, Marc J.</t>
    <phoneticPr fontId="5" type="noConversion"/>
  </si>
  <si>
    <t>http://www.taylorfrancis.com/books/9781315775920</t>
    <phoneticPr fontId="5" type="noConversion"/>
  </si>
  <si>
    <t>Building Information Modeling</t>
  </si>
  <si>
    <t>Kensek, Karen M.</t>
    <phoneticPr fontId="5" type="noConversion"/>
  </si>
  <si>
    <t>http://www.taylorfrancis.com/books/9781315797076</t>
    <phoneticPr fontId="5" type="noConversion"/>
  </si>
  <si>
    <t>Caryl Churchill</t>
  </si>
  <si>
    <t>Luckhurst, Mary</t>
  </si>
  <si>
    <t>http://www.taylorfrancis.com/books/9780203567302</t>
    <phoneticPr fontId="5" type="noConversion"/>
  </si>
  <si>
    <t>Ecology and the Architectural Imagination</t>
  </si>
  <si>
    <t>Muller, Brook</t>
  </si>
  <si>
    <t>http://www.taylorfrancis.com/books/9781315816920</t>
    <phoneticPr fontId="5" type="noConversion"/>
  </si>
  <si>
    <t>Fifty Modern and Contemporary Dramatists</t>
  </si>
  <si>
    <t>Gale, Maggie B.</t>
    <phoneticPr fontId="5" type="noConversion"/>
  </si>
  <si>
    <t>http://www.taylorfrancis.com/books/9781315745732</t>
    <phoneticPr fontId="5" type="noConversion"/>
  </si>
  <si>
    <t>Food City</t>
  </si>
  <si>
    <t>Lim, CJ</t>
  </si>
  <si>
    <t>http://www.taylorfrancis.com/books/9781315852560</t>
    <phoneticPr fontId="5" type="noConversion"/>
  </si>
  <si>
    <t>Great City Parks</t>
  </si>
  <si>
    <t>Tate, Alan</t>
  </si>
  <si>
    <t>http://www.taylorfrancis.com/books/9781315750712</t>
    <phoneticPr fontId="5" type="noConversion"/>
  </si>
  <si>
    <t>Healthy City Planning: From Neighbourhood to National Health Equity</t>
  </si>
  <si>
    <t>Corburn, Jason</t>
  </si>
  <si>
    <t>http://www.taylorfrancis.com/books/9780203772249</t>
    <phoneticPr fontId="5" type="noConversion"/>
  </si>
  <si>
    <t>Here for Good: Community Foundations and the Challenges of the 21st Century: Community Foundations and the Challenges of the 21st Century</t>
  </si>
  <si>
    <t>Mazany, Terry</t>
  </si>
  <si>
    <t>http://www.taylorfrancis.com/books/9781315703749</t>
    <phoneticPr fontId="5" type="noConversion"/>
  </si>
  <si>
    <t>Hybrid Drawing Techniques: Design Process and Presentation</t>
  </si>
  <si>
    <t>Gorski, Gilbert</t>
  </si>
  <si>
    <t>http://www.taylorfrancis.com/books/9781315753942</t>
    <phoneticPr fontId="5" type="noConversion"/>
  </si>
  <si>
    <t>Inclusive Urbanization: Rethinking Policy, Practice and Research in the Age of Climate Change</t>
  </si>
  <si>
    <t>Shrestha, Krishna K.</t>
    <phoneticPr fontId="5" type="noConversion"/>
  </si>
  <si>
    <t>http://www.taylorfrancis.com/books/9780203728307</t>
    <phoneticPr fontId="5" type="noConversion"/>
  </si>
  <si>
    <t>Incomplete Streets: Processes, practices, and possibilities</t>
  </si>
  <si>
    <t>Zavestoski, Stephen</t>
    <phoneticPr fontId="5" type="noConversion"/>
  </si>
  <si>
    <t>http://www.taylorfrancis.com/books/9781315856537</t>
    <phoneticPr fontId="5" type="noConversion"/>
  </si>
  <si>
    <t>Jazz Theory: From Basic to Advanced Study</t>
  </si>
  <si>
    <t>2nd</t>
    <phoneticPr fontId="5" type="noConversion"/>
  </si>
  <si>
    <t>Terefenko, Dariusz</t>
  </si>
  <si>
    <t>http://www.taylorfrancis.com/books/9781315305394</t>
    <phoneticPr fontId="5" type="noConversion"/>
  </si>
  <si>
    <t>Light Science &amp; Magic: An Introduction to Photographic Lighting</t>
  </si>
  <si>
    <t>Hunter, Fil</t>
  </si>
  <si>
    <t>http://www.taylorfrancis.com/books/9781315867397</t>
    <phoneticPr fontId="5" type="noConversion"/>
  </si>
  <si>
    <t>Lighting Design: A Perception-Based Approach</t>
  </si>
  <si>
    <t>Cuttle, Christopher</t>
  </si>
  <si>
    <t>http://www.taylorfrancis.com/books/9781315756882</t>
    <phoneticPr fontId="5" type="noConversion"/>
  </si>
  <si>
    <t>Low Carbon Cities: Transforming Urban Systems</t>
  </si>
  <si>
    <t>Lehmann, Steffen</t>
    <phoneticPr fontId="5" type="noConversion"/>
  </si>
  <si>
    <t>http://www.taylorfrancis.com/books/9781315766003</t>
    <phoneticPr fontId="5" type="noConversion"/>
  </si>
  <si>
    <t>Music and Sound in Documentary Film</t>
  </si>
  <si>
    <t>Rogers, Holly</t>
    <phoneticPr fontId="5" type="noConversion"/>
  </si>
  <si>
    <t>http://www.taylorfrancis.com/books/9781315851556</t>
    <phoneticPr fontId="5" type="noConversion"/>
  </si>
  <si>
    <t>Natural Burial: Landscape, Practice and Experience</t>
  </si>
  <si>
    <t>Clayden, Andy</t>
  </si>
  <si>
    <t>http://www.taylorfrancis.com/books/9781315771694</t>
    <phoneticPr fontId="5" type="noConversion"/>
  </si>
  <si>
    <t>New SubUrbanisms</t>
  </si>
  <si>
    <t>De Jong, Judith K</t>
    <phoneticPr fontId="5" type="noConversion"/>
  </si>
  <si>
    <t>http://www.taylorfrancis.com/books/9780203724958</t>
    <phoneticPr fontId="5" type="noConversion"/>
  </si>
  <si>
    <t>Photography and Its Origins</t>
  </si>
  <si>
    <t>Sheehan, Tanya</t>
    <phoneticPr fontId="5" type="noConversion"/>
  </si>
  <si>
    <t>http://www.taylorfrancis.com/books/9781315740096</t>
    <phoneticPr fontId="5" type="noConversion"/>
  </si>
  <si>
    <t>Planning for Sustainability: Creating Livable, Equitable and Ecological Communities</t>
  </si>
  <si>
    <t>Wheeler, Stephen M.</t>
    <phoneticPr fontId="5" type="noConversion"/>
  </si>
  <si>
    <t>http://www.taylorfrancis.com/books/9780203134559</t>
    <phoneticPr fontId="5" type="noConversion"/>
  </si>
  <si>
    <t>Second Nature Urban Agriculture: Designing Productive Cities</t>
  </si>
  <si>
    <t>Viljoen, André</t>
  </si>
  <si>
    <t>http://www.taylorfrancis.com/books/9781315771144</t>
    <phoneticPr fontId="5" type="noConversion"/>
  </si>
  <si>
    <t>Teaching Photography: Tools for the Imaging Educator</t>
  </si>
  <si>
    <t>Rand, Glenn</t>
  </si>
  <si>
    <t>http://www.taylorfrancis.com/books/9781315734231</t>
    <phoneticPr fontId="5" type="noConversion"/>
  </si>
  <si>
    <t>The People, Place, and Space Reader</t>
  </si>
  <si>
    <t>Gieseking, Jen Jack</t>
    <phoneticPr fontId="5" type="noConversion"/>
  </si>
  <si>
    <t>http://www.taylorfrancis.com/books/9781315816852</t>
    <phoneticPr fontId="5" type="noConversion"/>
  </si>
  <si>
    <t>Why Art Photography?</t>
  </si>
  <si>
    <t>2nd</t>
    <phoneticPr fontId="5" type="noConversion"/>
  </si>
  <si>
    <t>Soutter, Lucy</t>
  </si>
  <si>
    <t>http://www.taylorfrancis.com/books/9781315270630</t>
    <phoneticPr fontId="5" type="noConversion"/>
  </si>
  <si>
    <t>Metrics for Sustainable Business: Measures and Standards for the Assessment of Organizations</t>
  </si>
  <si>
    <t>Herriott, Scott R.</t>
  </si>
  <si>
    <t>http://www.taylorfrancis.com/books/9781315697703</t>
    <phoneticPr fontId="5" type="noConversion"/>
  </si>
  <si>
    <t>Introductory Accounting: A Measurement Approach for Managers</t>
  </si>
  <si>
    <t>Tinkelman, Daniel P.</t>
  </si>
  <si>
    <t>http://www.taylorfrancis.com/books/9781315665801</t>
    <phoneticPr fontId="5" type="noConversion"/>
  </si>
  <si>
    <t>Financial Modelling and Asset Valuation with Excel</t>
  </si>
  <si>
    <t>Helbæk, Morten</t>
  </si>
  <si>
    <t>http://www.taylorfrancis.com/books/9780203362884</t>
    <phoneticPr fontId="5" type="noConversion"/>
  </si>
  <si>
    <t>The Lunacy of Modern Finance Theory and Regulation</t>
  </si>
  <si>
    <t>Coleman, Les</t>
  </si>
  <si>
    <t>http://www.taylorfrancis.com/books/9781315766966</t>
    <phoneticPr fontId="5" type="noConversion"/>
  </si>
  <si>
    <t>Innovation and Technology: Business and economics approaches</t>
  </si>
  <si>
    <t>Vernardakis, Nikos</t>
  </si>
  <si>
    <t>http://www.taylorfrancis.com/books/9781315723952</t>
    <phoneticPr fontId="5" type="noConversion"/>
  </si>
  <si>
    <t>Using Social Marketing for Public Emergency Preparedness: Social Change for Community Resilience</t>
  </si>
  <si>
    <t>Meyer-Emerick, Nancy</t>
  </si>
  <si>
    <t>http://www.taylorfrancis.com/books/9781315688220</t>
    <phoneticPr fontId="5" type="noConversion"/>
  </si>
  <si>
    <t>The Essentials of Business Research Methods</t>
  </si>
  <si>
    <t>Hair Jr., Joe F.</t>
  </si>
  <si>
    <t>http://www.taylorfrancis.com/books/9781315716862</t>
    <phoneticPr fontId="5" type="noConversion"/>
  </si>
  <si>
    <t>Global Entrepreneurship: Case Studies of Entrepreneurial Firms Operating around the World</t>
  </si>
  <si>
    <t>Hayton, James</t>
    <phoneticPr fontId="5" type="noConversion"/>
  </si>
  <si>
    <t>http://www.taylorfrancis.com/books/9780203794784</t>
    <phoneticPr fontId="5" type="noConversion"/>
  </si>
  <si>
    <t>Creating Value with Big Data Analytics: Making Smarter Marketing Decisions</t>
  </si>
  <si>
    <t>Verhoef, Peter C.</t>
    <phoneticPr fontId="5" type="noConversion"/>
  </si>
  <si>
    <t>http://www.taylorfrancis.com/books/9781315734750</t>
    <phoneticPr fontId="5" type="noConversion"/>
  </si>
  <si>
    <t>An Introduction to Operations Management: The Joy of Operations</t>
  </si>
  <si>
    <t>Das, Ajay</t>
  </si>
  <si>
    <t>http://www.taylorfrancis.com/books/9781315715209</t>
    <phoneticPr fontId="5" type="noConversion"/>
  </si>
  <si>
    <t>Sports Injury Prevention and Rehabilitation: Integrating Medicine and Science for Performance Solutions</t>
  </si>
  <si>
    <t>Joyce, David</t>
  </si>
  <si>
    <t>Tourism and Development in the Developing World</t>
  </si>
  <si>
    <t>Telfer, David J.</t>
  </si>
  <si>
    <t>http://www.taylorfrancis.com/books/9781315686196</t>
    <phoneticPr fontId="5" type="noConversion"/>
  </si>
  <si>
    <t>Leadership in Sport</t>
  </si>
  <si>
    <t>O'Boyle, Ian</t>
  </si>
  <si>
    <t>http://www.taylorfrancis.com/books/9781315745374</t>
    <phoneticPr fontId="5" type="noConversion"/>
  </si>
  <si>
    <t>Adventure Sports Coaching</t>
  </si>
  <si>
    <t>Berry, Matt</t>
  </si>
  <si>
    <t>http://www.taylorfrancis.com/books/9781315797571</t>
    <phoneticPr fontId="5" type="noConversion"/>
  </si>
  <si>
    <t>Complex Systems in Sport</t>
  </si>
  <si>
    <t>Davids, Keith</t>
  </si>
  <si>
    <t>http://www.taylorfrancis.com/books/9780203134610</t>
    <phoneticPr fontId="5" type="noConversion"/>
  </si>
  <si>
    <t>Complexity and Control in Team Sports: Dialectics in contesting human systems</t>
  </si>
  <si>
    <t>Lebed, Felix</t>
  </si>
  <si>
    <t>http://www.taylorfrancis.com/books/9780203807279</t>
    <phoneticPr fontId="5" type="noConversion"/>
  </si>
  <si>
    <t>Contemporary Developments in Games Teaching</t>
  </si>
  <si>
    <t>Light, Richard</t>
    <phoneticPr fontId="5" type="noConversion"/>
  </si>
  <si>
    <t>http://www.taylorfrancis.com/books/9780203797730</t>
    <phoneticPr fontId="5" type="noConversion"/>
  </si>
  <si>
    <t>Foundations of Sports Coaching</t>
  </si>
  <si>
    <t>Robinson, Paul E.</t>
  </si>
  <si>
    <t>http://www.taylorfrancis.com/books/9781315796253</t>
    <phoneticPr fontId="5" type="noConversion"/>
  </si>
  <si>
    <t>Fundamental Biomechanics of Sport and Exercise</t>
  </si>
  <si>
    <t>Watkins, James</t>
  </si>
  <si>
    <t>http://www.taylorfrancis.com/books/9780203066461</t>
    <phoneticPr fontId="5" type="noConversion"/>
  </si>
  <si>
    <t>Group Dynamics in Exercise and Sport Psychology</t>
  </si>
  <si>
    <t>Beauchamp, Mark R.</t>
    <phoneticPr fontId="5" type="noConversion"/>
  </si>
  <si>
    <t>http://www.taylorfrancis.com/books/9780203794937</t>
    <phoneticPr fontId="5" type="noConversion"/>
  </si>
  <si>
    <t>Mentoring in Physical Education and Sports Coaching</t>
  </si>
  <si>
    <t>Chambers, Fiona C.</t>
    <phoneticPr fontId="5" type="noConversion"/>
  </si>
  <si>
    <t>http://www.taylorfrancis.com/books/9781315797687</t>
    <phoneticPr fontId="5" type="noConversion"/>
  </si>
  <si>
    <t>Pedagogical Cases in Physical Education and Youth Sport</t>
  </si>
  <si>
    <t>Armour, Kathleen</t>
    <phoneticPr fontId="5" type="noConversion"/>
  </si>
  <si>
    <t>http://www.taylorfrancis.com/books/9780203795927</t>
    <phoneticPr fontId="5" type="noConversion"/>
  </si>
  <si>
    <t>Practical Sports Coaching</t>
  </si>
  <si>
    <t>Nash, Christine</t>
    <phoneticPr fontId="5" type="noConversion"/>
  </si>
  <si>
    <t>http://www.taylorfrancis.com/books/9780203767566</t>
    <phoneticPr fontId="5" type="noConversion"/>
  </si>
  <si>
    <t>Research Methods in Sports Coaching</t>
  </si>
  <si>
    <t>Nelson, Lee</t>
    <phoneticPr fontId="5" type="noConversion"/>
  </si>
  <si>
    <t>http://www.taylorfrancis.com/books/9780203797549</t>
    <phoneticPr fontId="5" type="noConversion"/>
  </si>
  <si>
    <t>Sponsorship in Marketing: Effective Communication through Sports, Arts and Events</t>
  </si>
  <si>
    <t>Cornwell, T. Bettina</t>
  </si>
  <si>
    <t>http://www.taylorfrancis.com/books/9781315816371</t>
    <phoneticPr fontId="5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</si>
  <si>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</si>
  <si>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13</t>
    </r>
    <r>
      <rPr>
        <sz val="12"/>
        <rFont val="新細明體"/>
        <family val="1"/>
        <charset val="136"/>
      </rPr>
      <t>碼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</si>
  <si>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</si>
  <si>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</si>
  <si>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</si>
  <si>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</si>
  <si>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</si>
  <si>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</si>
  <si>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附件</t>
    </r>
  </si>
  <si>
    <r>
      <rPr>
        <sz val="12"/>
        <color indexed="8"/>
        <rFont val="新細明體"/>
        <family val="1"/>
        <charset val="136"/>
      </rPr>
      <t>無光碟附件</t>
    </r>
  </si>
  <si>
    <r>
      <rPr>
        <sz val="12"/>
        <rFont val="新細明體"/>
        <family val="1"/>
        <charset val="136"/>
      </rPr>
      <t>序號</t>
    </r>
    <phoneticPr fontId="5" type="noConversion"/>
  </si>
  <si>
    <r>
      <rPr>
        <b/>
        <sz val="12"/>
        <rFont val="新細明體"/>
        <family val="1"/>
        <charset val="136"/>
      </rPr>
      <t>連結</t>
    </r>
    <phoneticPr fontId="5" type="noConversion"/>
  </si>
  <si>
    <t>Gender, Race, and Office Holding in the United States: Representation at the Intersections</t>
  </si>
  <si>
    <t>Scola, Becki</t>
    <phoneticPr fontId="5" type="noConversion"/>
  </si>
  <si>
    <t>http://www.taylorfrancis.com/books/9780203744086</t>
    <phoneticPr fontId="5" type="noConversion"/>
  </si>
  <si>
    <t>Violence Against Women and the Law</t>
  </si>
  <si>
    <t>Richards, David L.</t>
  </si>
  <si>
    <t>http://www.taylorfrancis.com/books/9781315631295</t>
    <phoneticPr fontId="5" type="noConversion"/>
  </si>
  <si>
    <t>On Geopolitics: Space, Place, and International Relations</t>
  </si>
  <si>
    <t>Starr, Harvey</t>
  </si>
  <si>
    <t>http://www.taylorfrancis.com/books/9781315633152</t>
    <phoneticPr fontId="5" type="noConversion"/>
  </si>
  <si>
    <t>Foundations of Public Service</t>
  </si>
  <si>
    <t>Morgan, Douglas F.</t>
  </si>
  <si>
    <t>http://www.taylorfrancis.com/books/9781315704241</t>
    <phoneticPr fontId="5" type="noConversion"/>
  </si>
  <si>
    <t>Resourcing the Start-Up Business: Creating Dynamic Entrepreneurial Learning Capabilities</t>
  </si>
  <si>
    <t>Jones, Oswald</t>
  </si>
  <si>
    <t>http://www.taylorfrancis.com/books/9780203104569</t>
    <phoneticPr fontId="5" type="noConversion"/>
  </si>
  <si>
    <t>Basic Arabic: A Grammar and Workbook</t>
  </si>
  <si>
    <t>Samy, Waheed</t>
  </si>
  <si>
    <t>http://www.taylorfrancis.com/books/9781315848907</t>
    <phoneticPr fontId="5" type="noConversion"/>
  </si>
  <si>
    <t>Critical Reading and Writing in the Digital Age: An Introductory Coursebook</t>
  </si>
  <si>
    <t>Goatly, Andrew</t>
  </si>
  <si>
    <t>http://www.taylorfrancis.com/books/9781315616728</t>
    <phoneticPr fontId="5" type="noConversion"/>
  </si>
  <si>
    <t>Using Peer Tutoring to Improve Reading Skills: A practical guide for teachers</t>
  </si>
  <si>
    <t>Topping, Keith</t>
  </si>
  <si>
    <t>http://www.taylorfrancis.com/books/9781315731032</t>
    <phoneticPr fontId="5" type="noConversion"/>
  </si>
  <si>
    <t>Promoting Behaviour for Learning in the Classroom: Effective strategies, personal style and professionalism</t>
  </si>
  <si>
    <t>Ellis, Simon</t>
  </si>
  <si>
    <t>http://www.taylorfrancis.com/books/9781315753980</t>
    <phoneticPr fontId="5" type="noConversion"/>
  </si>
  <si>
    <t>Modern Japanese Grammar Workbook</t>
  </si>
  <si>
    <t>McGloin, Naomi H.</t>
    <phoneticPr fontId="5" type="noConversion"/>
  </si>
  <si>
    <t>http://www.taylorfrancis.com/books/9780203641279</t>
    <phoneticPr fontId="5" type="noConversion"/>
  </si>
  <si>
    <t>Making a Difference in Education: What the evidence says</t>
  </si>
  <si>
    <t>Cassen, Robert</t>
  </si>
  <si>
    <t>http://www.taylorfrancis.com/books/9781315712352</t>
    <phoneticPr fontId="5" type="noConversion"/>
  </si>
  <si>
    <t>Complex Dilemmas in Group Therapy: Pathways to Resolution</t>
  </si>
  <si>
    <t>Motherwell, Lise</t>
    <phoneticPr fontId="5" type="noConversion"/>
  </si>
  <si>
    <t>http://www.taylorfrancis.com/books/9781315884110</t>
    <phoneticPr fontId="5" type="noConversion"/>
  </si>
  <si>
    <t>Out in Sport: The experiences of openly gay and lesbian athletes in competitive sport</t>
  </si>
  <si>
    <t>Anderson, Eric</t>
  </si>
  <si>
    <t>http://www.taylorfrancis.com/books/9781315646572</t>
    <phoneticPr fontId="5" type="noConversion"/>
  </si>
  <si>
    <t>Creating a Classroom Culture That Supports the Common Core: Teaching Questioning, Conversation Techniques, and Other Essential Skills</t>
  </si>
  <si>
    <t>http://www.taylorfrancis.com/books/9781315849232</t>
    <phoneticPr fontId="5" type="noConversion"/>
  </si>
  <si>
    <t>Inquiry and Innovation in the Classroom: Using 20% Time, Genius Hour, and PBL to Drive Student Success</t>
  </si>
  <si>
    <t>Juliani, A.J.</t>
  </si>
  <si>
    <t>http://www.taylorfrancis.com/books/9781315813837</t>
    <phoneticPr fontId="5" type="noConversion"/>
  </si>
  <si>
    <t>Yoga Therapy: Theory and Practice</t>
  </si>
  <si>
    <t>Horovitz, Ellen G.</t>
  </si>
  <si>
    <t>http://www.taylorfrancis.com/books/9781315746296</t>
    <phoneticPr fontId="5" type="noConversion"/>
  </si>
  <si>
    <t>Basic German: A Grammar and Workbook</t>
  </si>
  <si>
    <t>Schenke, Heiner</t>
  </si>
  <si>
    <t>http://www.taylorfrancis.com/books/9781315765686</t>
    <phoneticPr fontId="5" type="noConversion"/>
  </si>
  <si>
    <t>Romanticism: A Literary and Cultural History</t>
  </si>
  <si>
    <t>Casaliggi, Carmen</t>
  </si>
  <si>
    <t>http://www.taylorfrancis.com/books/9781315749501</t>
    <phoneticPr fontId="5" type="noConversion"/>
  </si>
  <si>
    <t>The Routledge Introduction to American Modernism</t>
  </si>
  <si>
    <t>Wagner-Martin, Linda</t>
  </si>
  <si>
    <t>http://www.taylorfrancis.com/books/9781315726830</t>
    <phoneticPr fontId="5" type="noConversion"/>
  </si>
  <si>
    <t>Acting Comedy</t>
  </si>
  <si>
    <t>Olsen, Christopher</t>
    <phoneticPr fontId="5" type="noConversion"/>
  </si>
  <si>
    <t>http://www.taylorfrancis.com/books/9781315709673</t>
    <phoneticPr fontId="5" type="noConversion"/>
  </si>
  <si>
    <t>Bakhtin and Theatre: Dialogues with Stanislavski, Meyerhold and Grotowski</t>
  </si>
  <si>
    <t>McCaw, Dick</t>
  </si>
  <si>
    <t>http://www.taylorfrancis.com/books/9781315709659</t>
    <phoneticPr fontId="5" type="noConversion"/>
  </si>
  <si>
    <t>Audience as Performer: The changing role of theatre audiences in the twenty-first century</t>
  </si>
  <si>
    <t>Heim, Caroline</t>
  </si>
  <si>
    <t>http://www.taylorfrancis.com/books/9781315757568</t>
    <phoneticPr fontId="5" type="noConversion"/>
  </si>
  <si>
    <t>Acting Power</t>
  </si>
  <si>
    <t>21st Century Edition</t>
  </si>
  <si>
    <t>Cohen, Robert</t>
  </si>
  <si>
    <t>http://www.taylorfrancis.com/books/9780203075999</t>
    <phoneticPr fontId="5" type="noConversion"/>
  </si>
  <si>
    <t>Language for Learning in the Primary School: A practical guide for supporting pupils with language and communication difficulties across the curriculum</t>
  </si>
  <si>
    <t>http://www.taylorfrancis.com/books/9781315708218</t>
    <phoneticPr fontId="5" type="noConversion"/>
  </si>
  <si>
    <t>Spinoza's Radical Theology: The Metaphysics of the Infinite</t>
  </si>
  <si>
    <t>Huenemann, Charlie</t>
  </si>
  <si>
    <t>http://www.taylorfrancis.com/books/9781315729800</t>
    <phoneticPr fontId="5" type="noConversion"/>
  </si>
  <si>
    <t>Tacit Knowledge</t>
  </si>
  <si>
    <t>Gascoigne, Neil</t>
  </si>
  <si>
    <t>http://www.taylorfrancis.com/books/9781315729886</t>
    <phoneticPr fontId="5" type="noConversion"/>
  </si>
  <si>
    <t>The Routledge Guidebook to Plato's Republic</t>
  </si>
  <si>
    <t>Pappas, Nickolas</t>
  </si>
  <si>
    <t>http://www.taylorfrancis.com/books/9780203094204</t>
    <phoneticPr fontId="5" type="noConversion"/>
  </si>
  <si>
    <t>Shakespeare, Performance and the Archive</t>
  </si>
  <si>
    <t>Hodgdon, Barbara</t>
  </si>
  <si>
    <t>http://www.taylorfrancis.com/books/9780203144459</t>
    <phoneticPr fontId="5" type="noConversion"/>
  </si>
  <si>
    <t>Sport Management: The Basics</t>
  </si>
  <si>
    <t>Wilson, Rob</t>
  </si>
  <si>
    <t>http://www.taylorfrancis.com/books/9781315762999</t>
    <phoneticPr fontId="5" type="noConversion"/>
  </si>
  <si>
    <t>Sport Psychology: The Basics</t>
  </si>
  <si>
    <t>Tod, David</t>
  </si>
  <si>
    <t>http://www.taylorfrancis.com/books/9781315774428</t>
    <phoneticPr fontId="5" type="noConversion"/>
  </si>
  <si>
    <t>Our Story: How Cultures Shaped People to Get Things Done</t>
  </si>
  <si>
    <t>Handwerker, W. Penn</t>
  </si>
  <si>
    <t>Left Coast Press Inc</t>
  </si>
  <si>
    <t>http://www.taylorfrancis.com/books/9781315423258</t>
    <phoneticPr fontId="5" type="noConversion"/>
  </si>
  <si>
    <t>Sport in a Changing World</t>
  </si>
  <si>
    <t>Nixon, Howard L. II</t>
    <phoneticPr fontId="5" type="noConversion"/>
  </si>
  <si>
    <t>http://www.taylorfrancis.com/books/9781315675978</t>
    <phoneticPr fontId="5" type="noConversion"/>
  </si>
  <si>
    <r>
      <rPr>
        <b/>
        <sz val="12"/>
        <color indexed="13"/>
        <rFont val="新細明體"/>
        <family val="1"/>
        <charset val="136"/>
      </rPr>
      <t>連結</t>
    </r>
    <phoneticPr fontId="5" type="noConversion"/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</si>
  <si>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</si>
  <si>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rPr>
        <sz val="12"/>
        <rFont val="新細明體"/>
        <family val="1"/>
        <charset val="136"/>
      </rPr>
      <t>無光碟附件</t>
    </r>
  </si>
  <si>
    <r>
      <t xml:space="preserve">H13 </t>
    </r>
    <r>
      <rPr>
        <sz val="12"/>
        <rFont val="新細明體"/>
        <family val="1"/>
        <charset val="136"/>
      </rPr>
      <t>法律學</t>
    </r>
  </si>
  <si>
    <r>
      <t xml:space="preserve">H41 </t>
    </r>
    <r>
      <rPr>
        <sz val="12"/>
        <rFont val="新細明體"/>
        <family val="1"/>
        <charset val="136"/>
      </rPr>
      <t>管理一（人資、組織行為、策略管理、國企、醫管、科管）</t>
    </r>
  </si>
  <si>
    <r>
      <t xml:space="preserve">H04 </t>
    </r>
    <r>
      <rPr>
        <sz val="12"/>
        <rFont val="新細明體"/>
        <family val="1"/>
        <charset val="136"/>
      </rPr>
      <t>語言學</t>
    </r>
  </si>
  <si>
    <r>
      <t xml:space="preserve">H11 </t>
    </r>
    <r>
      <rPr>
        <sz val="12"/>
        <rFont val="新細明體"/>
        <family val="1"/>
        <charset val="136"/>
      </rPr>
      <t>教育學</t>
    </r>
  </si>
  <si>
    <r>
      <t xml:space="preserve">H12 </t>
    </r>
    <r>
      <rPr>
        <sz val="12"/>
        <rFont val="新細明體"/>
        <family val="1"/>
        <charset val="136"/>
      </rPr>
      <t>心理學</t>
    </r>
  </si>
  <si>
    <r>
      <t xml:space="preserve">HA2 </t>
    </r>
    <r>
      <rPr>
        <sz val="12"/>
        <rFont val="新細明體"/>
        <family val="1"/>
        <charset val="136"/>
      </rPr>
      <t>體育學</t>
    </r>
  </si>
  <si>
    <r>
      <t xml:space="preserve">H23 </t>
    </r>
    <r>
      <rPr>
        <sz val="12"/>
        <rFont val="新細明體"/>
        <family val="1"/>
        <charset val="136"/>
      </rPr>
      <t>藝術學</t>
    </r>
  </si>
  <si>
    <r>
      <t xml:space="preserve">H08 </t>
    </r>
    <r>
      <rPr>
        <sz val="12"/>
        <rFont val="新細明體"/>
        <family val="1"/>
        <charset val="136"/>
      </rPr>
      <t>哲學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</si>
  <si>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</si>
  <si>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H05 </t>
    </r>
    <r>
      <rPr>
        <sz val="12"/>
        <rFont val="新細明體"/>
        <family val="1"/>
        <charset val="136"/>
      </rPr>
      <t>文學二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外國文學、性別研究、文化研究</t>
    </r>
    <r>
      <rPr>
        <sz val="12"/>
        <rFont val="Times New Roman"/>
        <family val="1"/>
      </rPr>
      <t>)</t>
    </r>
  </si>
  <si>
    <r>
      <rPr>
        <sz val="12"/>
        <rFont val="Arial Unicode MS"/>
        <family val="2"/>
        <charset val="136"/>
      </rPr>
      <t>序號</t>
    </r>
    <phoneticPr fontId="5" type="noConversion"/>
  </si>
  <si>
    <r>
      <rPr>
        <sz val="12"/>
        <rFont val="Arial Unicode MS"/>
        <family val="2"/>
        <charset val="136"/>
      </rPr>
      <t>主題</t>
    </r>
    <phoneticPr fontId="5" type="noConversion"/>
  </si>
  <si>
    <r>
      <rPr>
        <sz val="12"/>
        <rFont val="Arial Unicode MS"/>
        <family val="2"/>
        <charset val="136"/>
      </rPr>
      <t>次主題</t>
    </r>
    <phoneticPr fontId="5" type="noConversion"/>
  </si>
  <si>
    <r>
      <rPr>
        <sz val="12"/>
        <rFont val="Arial Unicode MS"/>
        <family val="2"/>
        <charset val="136"/>
      </rPr>
      <t>杜威十進分類號</t>
    </r>
    <phoneticPr fontId="5" type="noConversion"/>
  </si>
  <si>
    <r>
      <rPr>
        <sz val="12"/>
        <rFont val="Arial Unicode MS"/>
        <family val="2"/>
        <charset val="136"/>
      </rPr>
      <t>國會分類號</t>
    </r>
    <phoneticPr fontId="5" type="noConversion"/>
  </si>
  <si>
    <r>
      <rPr>
        <sz val="12"/>
        <rFont val="Arial Unicode MS"/>
        <family val="2"/>
        <charset val="136"/>
      </rPr>
      <t>電子書</t>
    </r>
    <r>
      <rPr>
        <sz val="12"/>
        <rFont val="Times New Roman"/>
        <family val="1"/>
      </rPr>
      <t>13</t>
    </r>
    <r>
      <rPr>
        <sz val="12"/>
        <rFont val="Arial Unicode MS"/>
        <family val="2"/>
        <charset val="136"/>
      </rPr>
      <t>碼</t>
    </r>
    <r>
      <rPr>
        <sz val="12"/>
        <rFont val="Times New Roman"/>
        <family val="1"/>
      </rPr>
      <t>ISBN</t>
    </r>
    <phoneticPr fontId="5" type="noConversion"/>
  </si>
  <si>
    <r>
      <rPr>
        <sz val="12"/>
        <rFont val="Arial Unicode MS"/>
        <family val="2"/>
        <charset val="136"/>
      </rPr>
      <t>題名</t>
    </r>
    <phoneticPr fontId="5" type="noConversion"/>
  </si>
  <si>
    <r>
      <rPr>
        <sz val="12"/>
        <rFont val="Arial Unicode MS"/>
        <family val="2"/>
        <charset val="136"/>
      </rPr>
      <t>版次</t>
    </r>
    <phoneticPr fontId="5" type="noConversion"/>
  </si>
  <si>
    <r>
      <rPr>
        <sz val="12"/>
        <rFont val="Arial Unicode MS"/>
        <family val="2"/>
        <charset val="136"/>
      </rPr>
      <t>著者</t>
    </r>
    <phoneticPr fontId="5" type="noConversion"/>
  </si>
  <si>
    <r>
      <rPr>
        <sz val="12"/>
        <rFont val="Arial Unicode MS"/>
        <family val="2"/>
        <charset val="136"/>
      </rPr>
      <t>出版者</t>
    </r>
    <phoneticPr fontId="5" type="noConversion"/>
  </si>
  <si>
    <r>
      <rPr>
        <sz val="12"/>
        <rFont val="Arial Unicode MS"/>
        <family val="2"/>
        <charset val="136"/>
      </rPr>
      <t>出版年</t>
    </r>
    <phoneticPr fontId="5" type="noConversion"/>
  </si>
  <si>
    <r>
      <rPr>
        <sz val="12"/>
        <rFont val="Arial Unicode MS"/>
        <family val="2"/>
        <charset val="136"/>
      </rPr>
      <t>連結</t>
    </r>
    <phoneticPr fontId="5" type="noConversion"/>
  </si>
  <si>
    <t>428</t>
    <phoneticPr fontId="5" type="noConversion"/>
  </si>
  <si>
    <t>363.6/9</t>
    <phoneticPr fontId="5" type="noConversion"/>
  </si>
  <si>
    <r>
      <rPr>
        <sz val="12"/>
        <rFont val="Arial Unicode MS"/>
        <family val="2"/>
        <charset val="136"/>
      </rPr>
      <t>杜威十進分類號</t>
    </r>
  </si>
  <si>
    <r>
      <rPr>
        <sz val="12"/>
        <rFont val="Arial Unicode MS"/>
        <family val="2"/>
        <charset val="136"/>
      </rPr>
      <t>國會分類號</t>
    </r>
  </si>
  <si>
    <r>
      <rPr>
        <sz val="12"/>
        <rFont val="Arial Unicode MS"/>
        <family val="2"/>
        <charset val="136"/>
      </rPr>
      <t>電子書</t>
    </r>
    <r>
      <rPr>
        <sz val="12"/>
        <rFont val="Times New Roman"/>
        <family val="1"/>
      </rPr>
      <t>13</t>
    </r>
    <r>
      <rPr>
        <sz val="12"/>
        <rFont val="Arial Unicode MS"/>
        <family val="2"/>
        <charset val="136"/>
      </rPr>
      <t>碼</t>
    </r>
    <r>
      <rPr>
        <sz val="12"/>
        <rFont val="Times New Roman"/>
        <family val="1"/>
      </rPr>
      <t>ISBN</t>
    </r>
    <phoneticPr fontId="5" type="noConversion"/>
  </si>
  <si>
    <r>
      <rPr>
        <sz val="12"/>
        <rFont val="Arial Unicode MS"/>
        <family val="2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</si>
  <si>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Arial Unicode MS"/>
        <family val="2"/>
        <charset val="136"/>
      </rPr>
      <t>題名</t>
    </r>
    <phoneticPr fontId="5" type="noConversion"/>
  </si>
  <si>
    <r>
      <rPr>
        <sz val="12"/>
        <rFont val="Arial Unicode MS"/>
        <family val="2"/>
        <charset val="136"/>
      </rPr>
      <t>冊數</t>
    </r>
  </si>
  <si>
    <r>
      <rPr>
        <sz val="12"/>
        <rFont val="Arial Unicode MS"/>
        <family val="2"/>
        <charset val="136"/>
      </rPr>
      <t>著者</t>
    </r>
  </si>
  <si>
    <t>QC981.8.C5</t>
  </si>
  <si>
    <t>BGA00337</t>
  </si>
  <si>
    <t>Distributing Silent Film Serials: Local Practices, Changing Forms, Cultural Transformation</t>
  </si>
  <si>
    <t>http://www.tandfebooks.com/isbn/9780203832585</t>
  </si>
  <si>
    <t>BGA00468</t>
  </si>
  <si>
    <t>http://www.tandfebooks.com/isbn/9780203839850</t>
  </si>
  <si>
    <t>BGA00479</t>
  </si>
  <si>
    <t>Food Culture in Colonial Asia: A Taste of Empire</t>
  </si>
  <si>
    <t>http://www.tandfebooks.com/isbn/9780203817063</t>
  </si>
  <si>
    <t>BGA00817</t>
  </si>
  <si>
    <t>http://www.tandfebooks.com/isbn/9780203810583</t>
  </si>
  <si>
    <t>BGA00859</t>
  </si>
  <si>
    <t>http://www.tandfebooks.com/isbn/9780203864142</t>
  </si>
  <si>
    <t>Taylor&amp;Francis</t>
  </si>
  <si>
    <t>BGA00668</t>
  </si>
  <si>
    <t>BGA01120</t>
  </si>
  <si>
    <t>BGA02119</t>
  </si>
  <si>
    <t>BGA01857</t>
  </si>
  <si>
    <t>note</t>
    <phoneticPr fontId="2" type="noConversion"/>
  </si>
  <si>
    <t>International Environmental Law and the Conservation of Coral Reefs</t>
  </si>
  <si>
    <t>http://www.tandfebooks.com/isbn/9780203816882</t>
  </si>
  <si>
    <t>Requisites of Democracy: Conceptualization, Measurement, and Explanation</t>
  </si>
  <si>
    <t>Møller, Jørgen; Skaaning, Svend-Erik</t>
  </si>
  <si>
    <t>http://www.tandfebooks.com/isbn/9780203808030</t>
  </si>
  <si>
    <t>Popper's Critical Rationalism: A Philosophical Investigation</t>
  </si>
  <si>
    <t>http://www.tandfebooks.com/isbn/9780203836187</t>
  </si>
  <si>
    <t>Developing Play for the Under 3s: The Treasure Basket and Heuristic Play, 2nd Edition</t>
  </si>
  <si>
    <t>http://www.tandfebooks.com/isbn/9780203854426</t>
  </si>
  <si>
    <r>
      <rPr>
        <sz val="12"/>
        <color theme="1"/>
        <rFont val="新細明體"/>
        <family val="2"/>
        <charset val="136"/>
      </rPr>
      <t>序號</t>
    </r>
  </si>
  <si>
    <r>
      <rPr>
        <sz val="12"/>
        <color theme="1"/>
        <rFont val="新細明體"/>
        <family val="2"/>
        <charset val="136"/>
      </rPr>
      <t>主題</t>
    </r>
  </si>
  <si>
    <r>
      <rPr>
        <sz val="12"/>
        <color theme="1"/>
        <rFont val="新細明體"/>
        <family val="2"/>
        <charset val="136"/>
      </rPr>
      <t>次主題</t>
    </r>
  </si>
  <si>
    <r>
      <rPr>
        <sz val="12"/>
        <color theme="1"/>
        <rFont val="新細明體"/>
        <family val="2"/>
        <charset val="136"/>
      </rPr>
      <t>杜威十進分類號</t>
    </r>
  </si>
  <si>
    <r>
      <rPr>
        <sz val="12"/>
        <color theme="1"/>
        <rFont val="新細明體"/>
        <family val="2"/>
        <charset val="136"/>
      </rPr>
      <t>國會分類號</t>
    </r>
  </si>
  <si>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</si>
  <si>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</si>
  <si>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題名</t>
    </r>
  </si>
  <si>
    <r>
      <rPr>
        <sz val="12"/>
        <color theme="1"/>
        <rFont val="新細明體"/>
        <family val="2"/>
        <charset val="136"/>
      </rPr>
      <t>出版年</t>
    </r>
  </si>
  <si>
    <r>
      <rPr>
        <sz val="12"/>
        <color theme="1"/>
        <rFont val="新細明體"/>
        <family val="2"/>
        <charset val="136"/>
      </rPr>
      <t>版次</t>
    </r>
  </si>
  <si>
    <r>
      <rPr>
        <sz val="12"/>
        <color theme="1"/>
        <rFont val="新細明體"/>
        <family val="2"/>
        <charset val="136"/>
      </rPr>
      <t>作者</t>
    </r>
  </si>
  <si>
    <r>
      <rPr>
        <sz val="12"/>
        <color theme="1"/>
        <rFont val="新細明體"/>
        <family val="2"/>
        <charset val="136"/>
      </rPr>
      <t>出版者</t>
    </r>
  </si>
  <si>
    <r>
      <rPr>
        <sz val="12"/>
        <color theme="1"/>
        <rFont val="新細明體"/>
        <family val="2"/>
        <charset val="136"/>
      </rPr>
      <t>冊數</t>
    </r>
  </si>
  <si>
    <r>
      <rPr>
        <sz val="12"/>
        <color theme="1"/>
        <rFont val="新細明體"/>
        <family val="2"/>
        <charset val="136"/>
      </rPr>
      <t>連結</t>
    </r>
  </si>
  <si>
    <r>
      <rPr>
        <sz val="12"/>
        <color theme="1"/>
        <rFont val="新細明體"/>
        <family val="2"/>
        <charset val="136"/>
      </rPr>
      <t>清單流水號</t>
    </r>
  </si>
  <si>
    <r>
      <rPr>
        <sz val="12"/>
        <color theme="1"/>
        <rFont val="新細明體"/>
        <family val="2"/>
        <charset val="136"/>
      </rPr>
      <t>語文別</t>
    </r>
  </si>
  <si>
    <r>
      <rPr>
        <sz val="12"/>
        <color theme="1"/>
        <rFont val="新細明體"/>
        <family val="2"/>
        <charset val="136"/>
      </rPr>
      <t>書目序號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本欄請勿異動刪除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</si>
  <si>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新細明體"/>
        <family val="2"/>
        <charset val="136"/>
      </rPr>
      <t>西文</t>
    </r>
  </si>
  <si>
    <r>
      <rPr>
        <sz val="12"/>
        <color theme="1"/>
        <rFont val="新細明體"/>
        <family val="2"/>
        <charset val="136"/>
      </rPr>
      <t>小額增購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春泉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</si>
  <si>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新細明體"/>
        <family val="2"/>
        <charset val="136"/>
      </rPr>
      <t>小額增購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民昇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</si>
  <si>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新細明體"/>
        <family val="2"/>
        <charset val="136"/>
      </rPr>
      <t>小額增購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文景</t>
    </r>
    <r>
      <rPr>
        <sz val="12"/>
        <color theme="1"/>
        <rFont val="Times New Roman"/>
        <family val="1"/>
      </rPr>
      <t>)</t>
    </r>
  </si>
  <si>
    <t>338.0951249</t>
  </si>
  <si>
    <t>HF1604.Z4</t>
  </si>
  <si>
    <t>http://www.tandfebooks.com/isbn/9780203181911</t>
  </si>
  <si>
    <t>616.891562</t>
  </si>
  <si>
    <t>RC488.5</t>
  </si>
  <si>
    <t>http://www.tandfebooks.com/isbn/9780203874936</t>
  </si>
  <si>
    <t>JZ6300</t>
  </si>
  <si>
    <t>Zaum, Dominik; Cheng, Christine</t>
  </si>
  <si>
    <t>http://www.tandfebooks.com/isbn/9780203803783</t>
  </si>
  <si>
    <t>907.2</t>
  </si>
  <si>
    <t>D13</t>
  </si>
  <si>
    <t>http://www.tandfebooks.com/isbn/9780203102565</t>
  </si>
  <si>
    <t>808.23</t>
  </si>
  <si>
    <t>PN1996</t>
  </si>
  <si>
    <t>http://www.tandfebooks.com/isbn/9780203069103</t>
  </si>
  <si>
    <t>BH39</t>
  </si>
  <si>
    <t>http://www.tandfebooks.com/isbn/9780203102725</t>
  </si>
  <si>
    <t>820.936209034</t>
  </si>
  <si>
    <t>PR448.A55</t>
  </si>
  <si>
    <t>http://www.tandfebooks.com/isbn/9780203114865</t>
  </si>
  <si>
    <t>333.9539</t>
  </si>
  <si>
    <t>HD9502.5.B542</t>
  </si>
  <si>
    <t>http://www.tandfebooks.com/isbn/9780203128473</t>
  </si>
  <si>
    <t>344.73046342</t>
  </si>
  <si>
    <t>KF3812.2</t>
  </si>
  <si>
    <t>http://www.tandfebooks.com/isbn/9780203115053</t>
  </si>
  <si>
    <t>Mathieu, Chris</t>
  </si>
  <si>
    <t>http://www.tandfebooks.com/isbn/9780203136164</t>
  </si>
  <si>
    <t>658.4056</t>
  </si>
  <si>
    <t>HD49</t>
  </si>
  <si>
    <t>George , Amiso M.</t>
  </si>
  <si>
    <t>http://www.tandfebooks.com/isbn/9780203190661</t>
  </si>
  <si>
    <t>LB1139.D7</t>
  </si>
  <si>
    <t>http://www.tandfebooks.com/isbn/9780203844366</t>
  </si>
  <si>
    <t>327.51249051</t>
  </si>
  <si>
    <t>JZ1733</t>
  </si>
  <si>
    <t>http://www.tandfebooks.com/isbn/9780203124260</t>
  </si>
  <si>
    <t>791.4366</t>
  </si>
  <si>
    <t>PN1995.9.W37</t>
  </si>
  <si>
    <t>http://www.tandfebooks.com/isbn/9780203583906</t>
  </si>
  <si>
    <t>JN40</t>
  </si>
  <si>
    <t>Karolewski,  Ireneusz Pawel</t>
  </si>
  <si>
    <t>http://www.tandfebooks.com/isbn/9780203106280</t>
  </si>
  <si>
    <t>618.9289142</t>
  </si>
  <si>
    <t>RJ505.C63</t>
  </si>
  <si>
    <t>Friedberg, Robert D.</t>
  </si>
  <si>
    <t>http://www.tandfebooks.com/isbn/9780203830390</t>
  </si>
  <si>
    <t>P96.M34</t>
  </si>
  <si>
    <t>http://www.tandfebooks.com/isbn/9780203588031</t>
  </si>
  <si>
    <t>BF511</t>
  </si>
  <si>
    <t>Langdo, Robyn</t>
  </si>
  <si>
    <t>http://www.tandfebooks.com/isbn/9780203803134</t>
  </si>
  <si>
    <t>418.4019</t>
  </si>
  <si>
    <t>LB1050.5</t>
  </si>
  <si>
    <t>Brady , Susan A.</t>
  </si>
  <si>
    <t>http://www.tandfebooks.com/isbn/9780203817964</t>
  </si>
  <si>
    <t>Razavi , Shahra</t>
  </si>
  <si>
    <t>http://www.tandfebooks.com/isbn/9780203117798</t>
  </si>
  <si>
    <t>343.07872047</t>
  </si>
  <si>
    <t>K3538</t>
  </si>
  <si>
    <t>Adshead, Julie</t>
  </si>
  <si>
    <t>http://www.tandfebooks.com/isbn/9780203866801</t>
  </si>
  <si>
    <t>303.6</t>
  </si>
  <si>
    <t>HM1126</t>
  </si>
  <si>
    <t>Bar-Tal, Daniel</t>
  </si>
  <si>
    <t>http://www.tandfebooks.com/isbn/9780203834091</t>
  </si>
  <si>
    <t>344.42032175</t>
  </si>
  <si>
    <t>KD3410.E88</t>
  </si>
  <si>
    <t>http://www.tandfebooks.com/isbn/9780203098448</t>
  </si>
  <si>
    <t>http://www.tandfebooks.com/isbn/9780203817438</t>
  </si>
  <si>
    <t>362.2</t>
  </si>
  <si>
    <t>RC570</t>
  </si>
  <si>
    <t>Bouras , Nick</t>
  </si>
  <si>
    <t>http://www.tandfebooks.com/isbn/9780203856086</t>
  </si>
  <si>
    <t>153.14</t>
  </si>
  <si>
    <t>BF385</t>
  </si>
  <si>
    <t>http://www.tandfebooks.com/isbn/9780203834107</t>
  </si>
  <si>
    <t>Vartanian,  Oshin</t>
  </si>
  <si>
    <t>http://www.tandfebooks.com/isbn/9780203835920</t>
  </si>
  <si>
    <t>332.019</t>
  </si>
  <si>
    <t>HG101</t>
  </si>
  <si>
    <t>Pixley, Jocelyn</t>
  </si>
  <si>
    <t>http://www.tandfebooks.com/isbn/9780203114018</t>
  </si>
  <si>
    <t>174.96214838</t>
  </si>
  <si>
    <t>TD898.14.M35</t>
  </si>
  <si>
    <t>http://www.tandfebooks.com/isbn/9780203124642</t>
  </si>
  <si>
    <t>155.924</t>
  </si>
  <si>
    <t>HQ755.86</t>
  </si>
  <si>
    <t>Dunham , Shea M.</t>
  </si>
  <si>
    <t>http://www.tandfebooks.com/isbn/9780203852422</t>
  </si>
  <si>
    <t>302.3</t>
  </si>
  <si>
    <t>HM741</t>
  </si>
  <si>
    <t>http://www.tandfebooks.com/isbn/9780203104743</t>
  </si>
  <si>
    <t>696.6</t>
  </si>
  <si>
    <t>TH6561.7</t>
  </si>
  <si>
    <t>http://www.tandfebooks.com/isbn/9781849775168</t>
  </si>
  <si>
    <t>http://www.tandfebooks.com/isbn/9780203526149</t>
  </si>
  <si>
    <t>371.71</t>
  </si>
  <si>
    <t>LB3405</t>
  </si>
  <si>
    <t>http://www.tandfebooks.com/isbn/9780203809662</t>
  </si>
  <si>
    <t>306.446</t>
  </si>
  <si>
    <t>P115</t>
  </si>
  <si>
    <t>http://www.tandfebooks.com/isbn/9780203852675</t>
  </si>
  <si>
    <t>http://www.tandfebooks.com/isbn/9780080969978</t>
  </si>
  <si>
    <t>330.5113203</t>
  </si>
  <si>
    <t>HC428.Y3</t>
  </si>
  <si>
    <t>So, Billy K. L.</t>
  </si>
  <si>
    <t>http://www.tandfebooks.com/isbn/9780203101834</t>
  </si>
  <si>
    <t>371.9144</t>
  </si>
  <si>
    <t>LC4710.G7</t>
  </si>
  <si>
    <t>http://www.tandfebooks.com/isbn/9780203152867</t>
  </si>
  <si>
    <t>http://www.tandfebooks.com/isbn/9780203834312</t>
  </si>
  <si>
    <t>341.242209496</t>
  </si>
  <si>
    <t>HC240.25.B28</t>
  </si>
  <si>
    <t>http://www.tandfebooks.com/isbn/9780203112267</t>
  </si>
  <si>
    <t>305.23094</t>
  </si>
  <si>
    <t>HQ792.E8</t>
  </si>
  <si>
    <t>Ellingsaeter , Anne Lise</t>
  </si>
  <si>
    <t>http://www.tandfebooks.com/isbn/9780203070635</t>
  </si>
  <si>
    <t>720</t>
  </si>
  <si>
    <t>NA1995</t>
  </si>
  <si>
    <t>http://www.tandfebooks.com/isbn/9780080879673</t>
  </si>
  <si>
    <t>153</t>
  </si>
  <si>
    <t>Healy, Alice F.</t>
  </si>
  <si>
    <t>http://www.tandfebooks.com/isbn/9780203816783</t>
  </si>
  <si>
    <r>
      <rPr>
        <sz val="12"/>
        <color indexed="8"/>
        <rFont val="新細明體"/>
        <family val="1"/>
        <charset val="136"/>
      </rPr>
      <t>總冊數</t>
    </r>
    <phoneticPr fontId="5" type="noConversion"/>
  </si>
  <si>
    <r>
      <rPr>
        <sz val="12"/>
        <color theme="0"/>
        <rFont val="新細明體"/>
        <family val="1"/>
        <charset val="136"/>
      </rPr>
      <t>作者</t>
    </r>
    <phoneticPr fontId="2" type="noConversion"/>
  </si>
  <si>
    <r>
      <rPr>
        <sz val="12"/>
        <color theme="0"/>
        <rFont val="新細明體"/>
        <family val="1"/>
        <charset val="136"/>
      </rPr>
      <t>序號</t>
    </r>
    <phoneticPr fontId="2" type="noConversion"/>
  </si>
  <si>
    <r>
      <rPr>
        <sz val="12"/>
        <color theme="0"/>
        <rFont val="新細明體"/>
        <family val="1"/>
        <charset val="136"/>
      </rPr>
      <t>主題</t>
    </r>
    <phoneticPr fontId="2" type="noConversion"/>
  </si>
  <si>
    <r>
      <rPr>
        <sz val="12"/>
        <color theme="0"/>
        <rFont val="新細明體"/>
        <family val="1"/>
        <charset val="136"/>
      </rPr>
      <t>次主題</t>
    </r>
    <phoneticPr fontId="2" type="noConversion"/>
  </si>
  <si>
    <r>
      <rPr>
        <sz val="12"/>
        <color theme="0"/>
        <rFont val="新細明體"/>
        <family val="1"/>
        <charset val="136"/>
      </rPr>
      <t>杜威十進分類號</t>
    </r>
    <phoneticPr fontId="2" type="noConversion"/>
  </si>
  <si>
    <r>
      <rPr>
        <sz val="12"/>
        <color theme="0"/>
        <rFont val="新細明體"/>
        <family val="1"/>
        <charset val="136"/>
      </rPr>
      <t>國會分類號</t>
    </r>
    <phoneticPr fontId="2" type="noConversion"/>
  </si>
  <si>
    <r>
      <rPr>
        <sz val="12"/>
        <color theme="0"/>
        <rFont val="新細明體"/>
        <family val="1"/>
        <charset val="136"/>
      </rPr>
      <t>電子書</t>
    </r>
    <r>
      <rPr>
        <sz val="12"/>
        <color theme="0"/>
        <rFont val="Times New Roman"/>
        <family val="1"/>
      </rPr>
      <t>13</t>
    </r>
    <r>
      <rPr>
        <sz val="12"/>
        <color theme="0"/>
        <rFont val="新細明體"/>
        <family val="1"/>
        <charset val="136"/>
      </rPr>
      <t>碼</t>
    </r>
    <r>
      <rPr>
        <sz val="12"/>
        <color theme="0"/>
        <rFont val="Times New Roman"/>
        <family val="1"/>
      </rPr>
      <t>ISBN</t>
    </r>
    <phoneticPr fontId="2" type="noConversion"/>
  </si>
  <si>
    <r>
      <rPr>
        <sz val="12"/>
        <color theme="0"/>
        <rFont val="新細明體"/>
        <family val="1"/>
        <charset val="136"/>
      </rPr>
      <t>紙本</t>
    </r>
    <r>
      <rPr>
        <sz val="12"/>
        <color theme="0"/>
        <rFont val="Times New Roman"/>
        <family val="1"/>
      </rPr>
      <t>ISBN</t>
    </r>
    <phoneticPr fontId="2" type="noConversion"/>
  </si>
  <si>
    <r>
      <rPr>
        <sz val="12"/>
        <color theme="0"/>
        <rFont val="新細明體"/>
        <family val="1"/>
        <charset val="136"/>
      </rPr>
      <t>題名</t>
    </r>
    <phoneticPr fontId="2" type="noConversion"/>
  </si>
  <si>
    <r>
      <rPr>
        <sz val="12"/>
        <color theme="0"/>
        <rFont val="新細明體"/>
        <family val="1"/>
        <charset val="136"/>
      </rPr>
      <t>冊數</t>
    </r>
    <phoneticPr fontId="2" type="noConversion"/>
  </si>
  <si>
    <r>
      <rPr>
        <sz val="12"/>
        <color theme="0"/>
        <rFont val="新細明體"/>
        <family val="1"/>
        <charset val="136"/>
      </rPr>
      <t>版次</t>
    </r>
    <phoneticPr fontId="2" type="noConversion"/>
  </si>
  <si>
    <r>
      <rPr>
        <sz val="12"/>
        <color theme="0"/>
        <rFont val="新細明體"/>
        <family val="1"/>
        <charset val="136"/>
      </rPr>
      <t>出版者</t>
    </r>
    <phoneticPr fontId="2" type="noConversion"/>
  </si>
  <si>
    <r>
      <rPr>
        <sz val="12"/>
        <color theme="0"/>
        <rFont val="新細明體"/>
        <family val="2"/>
        <charset val="136"/>
      </rPr>
      <t>出版年</t>
    </r>
    <phoneticPr fontId="2" type="noConversion"/>
  </si>
  <si>
    <r>
      <rPr>
        <sz val="12"/>
        <color theme="0"/>
        <rFont val="新細明體"/>
        <family val="1"/>
        <charset val="136"/>
      </rPr>
      <t>連結</t>
    </r>
    <phoneticPr fontId="2" type="noConversion"/>
  </si>
  <si>
    <r>
      <rPr>
        <sz val="12"/>
        <color theme="0"/>
        <rFont val="新細明體"/>
        <family val="1"/>
        <charset val="136"/>
      </rPr>
      <t>序號</t>
    </r>
    <phoneticPr fontId="5" type="noConversion"/>
  </si>
  <si>
    <r>
      <rPr>
        <sz val="12"/>
        <color theme="0"/>
        <rFont val="新細明體"/>
        <family val="1"/>
        <charset val="136"/>
      </rPr>
      <t>杜威十進分類號</t>
    </r>
  </si>
  <si>
    <r>
      <rPr>
        <sz val="12"/>
        <color theme="0"/>
        <rFont val="新細明體"/>
        <family val="1"/>
        <charset val="136"/>
      </rPr>
      <t>國會分類號</t>
    </r>
  </si>
  <si>
    <r>
      <rPr>
        <sz val="12"/>
        <color theme="0"/>
        <rFont val="新細明體"/>
        <family val="1"/>
        <charset val="136"/>
      </rPr>
      <t>電子</t>
    </r>
    <r>
      <rPr>
        <sz val="12"/>
        <color theme="0"/>
        <rFont val="Times New Roman"/>
        <family val="1"/>
      </rPr>
      <t>ISBN</t>
    </r>
    <phoneticPr fontId="5" type="noConversion"/>
  </si>
  <si>
    <r>
      <rPr>
        <sz val="12"/>
        <color theme="0"/>
        <rFont val="新細明體"/>
        <family val="1"/>
        <charset val="136"/>
      </rPr>
      <t>連結</t>
    </r>
    <phoneticPr fontId="5" type="noConversion"/>
  </si>
  <si>
    <r>
      <rPr>
        <sz val="12"/>
        <color theme="0"/>
        <rFont val="新細明體"/>
        <family val="1"/>
        <charset val="136"/>
      </rPr>
      <t>備註</t>
    </r>
    <phoneticPr fontId="5" type="noConversion"/>
  </si>
  <si>
    <t>Falk, Richard</t>
  </si>
  <si>
    <t>http://www.taylorfrancis.com/books/9781315887081</t>
  </si>
  <si>
    <t>Maginn, Paul</t>
  </si>
  <si>
    <t>http://www.taylorfrancis.com/books/9780203737569</t>
  </si>
  <si>
    <t>http://www.taylorfrancis.com/books/9781315732121</t>
  </si>
  <si>
    <t>http://www.taylorfrancis.com/books/9780203796955</t>
  </si>
  <si>
    <t>http://www.taylorfrancis.com/books/9780203798775</t>
  </si>
  <si>
    <t>De Bot, Kees</t>
  </si>
  <si>
    <t>http://www.taylorfrancis.com/books/9781315743769</t>
  </si>
  <si>
    <t>Baghdiantz McCabe, Ina</t>
  </si>
  <si>
    <t>http://www.taylorfrancis.com/books/9781315763897</t>
  </si>
  <si>
    <t>http://www.taylorfrancis.com/books/9781315794235</t>
  </si>
  <si>
    <t>Jordhus-Lier, David</t>
  </si>
  <si>
    <t>http://www.taylorfrancis.com/books/9781315796840</t>
  </si>
  <si>
    <t>http://www.taylorfrancis.com/books/9781315747958</t>
  </si>
  <si>
    <t>http://www.taylorfrancis.com/books/9780203123386</t>
  </si>
  <si>
    <t>http://www.taylorfrancis.com/books/9780203393147</t>
  </si>
  <si>
    <t>After Effects and Cinema 4D Lite: 3D Motion Graphics and Visual Effects Using CINEWARE</t>
  </si>
  <si>
    <t>http://www.taylorfrancis.com/books/9781315772325</t>
  </si>
  <si>
    <t>Hodson, Mike</t>
  </si>
  <si>
    <t>http://www.taylorfrancis.com/books/9780203074602</t>
  </si>
  <si>
    <t>http://www.taylorfrancis.com/books/9781315817330</t>
  </si>
  <si>
    <t>http://www.taylorfrancis.com/books/9781315778655</t>
  </si>
  <si>
    <t>http://www.taylorfrancis.com/books/9781315736426</t>
  </si>
  <si>
    <t xml:space="preserve">Kent, Mike </t>
  </si>
  <si>
    <t>http://www.taylorfrancis.com/books/9781315883458</t>
  </si>
  <si>
    <t>http://www.taylorfrancis.com/books/9780203068915</t>
  </si>
  <si>
    <t>Ancient Chinese Encyclopedia of Technology: Translation and Annotation of Kaogong ji (The Artificers' Record)</t>
  </si>
  <si>
    <t>http://www.taylorfrancis.com/books/9780203108987</t>
  </si>
  <si>
    <t>http://www.taylorfrancis.com/books/9781315749198</t>
  </si>
  <si>
    <t>http://www.taylorfrancis.com/books/9780203095195</t>
  </si>
  <si>
    <t xml:space="preserve">Blundell Jones, Peter </t>
  </si>
  <si>
    <t>http://www.taylorfrancis.com/books/9781315764771</t>
  </si>
  <si>
    <t xml:space="preserve">Preiser, Wolfgang F. E. </t>
  </si>
  <si>
    <t>http://www.taylorfrancis.com/books/9781315740652</t>
  </si>
  <si>
    <t>Anderson, Alida</t>
  </si>
  <si>
    <t>http://www.taylorfrancis.com/books/9781315813158</t>
  </si>
  <si>
    <t>http://www.taylorfrancis.com/books/9781315818504</t>
  </si>
  <si>
    <t xml:space="preserve">Stambulova, Natalia B. </t>
  </si>
  <si>
    <t>http://www.taylorfrancis.com/books/9780203545683</t>
  </si>
  <si>
    <t>Pérez-González, Luis</t>
  </si>
  <si>
    <t>http://www.taylorfrancis.com/books/9781315762975</t>
  </si>
  <si>
    <t>http://www.taylorfrancis.com/books/9780203559017</t>
  </si>
  <si>
    <t>http://www.taylorfrancis.com/books/9780203797372</t>
  </si>
  <si>
    <t>http://www.taylorfrancis.com/books/9780203104514</t>
  </si>
  <si>
    <t>http://www.taylorfrancis.com/books/9781315738048</t>
  </si>
  <si>
    <t>http://www.taylorfrancis.com/books/9780203371114</t>
  </si>
  <si>
    <t>http://www.taylorfrancis.com/books/9780203093542</t>
  </si>
  <si>
    <t>http://www.taylorfrancis.com/books/9780203122860</t>
  </si>
  <si>
    <t>Darian-Smith, Kate</t>
  </si>
  <si>
    <t>http://www.taylorfrancis.com/books/9780203080641</t>
  </si>
  <si>
    <t>http://www.taylorfrancis.com/books/9781315849355</t>
  </si>
  <si>
    <t>http://www.taylorfrancis.com/books/9780203119730</t>
  </si>
  <si>
    <t>Davey, Graham</t>
  </si>
  <si>
    <t>http://www.taylorfrancis.com/books/9781315723563</t>
  </si>
  <si>
    <t>http://www.taylorfrancis.com/books/9781315813899</t>
  </si>
  <si>
    <t>http://www.taylorfrancis.com/books/9781315819839</t>
  </si>
  <si>
    <t xml:space="preserve">Shih, Shu-mei </t>
  </si>
  <si>
    <t>http://www.taylorfrancis.com/books/9781315772257</t>
  </si>
  <si>
    <t>http://www.taylorfrancis.com/books/9780203119464</t>
  </si>
  <si>
    <t>http://www.taylorfrancis.com/books/9781315848532</t>
  </si>
  <si>
    <t>http://www.taylorfrancis.com/books/9780203081198</t>
  </si>
  <si>
    <t xml:space="preserve">Taylor, Ken </t>
  </si>
  <si>
    <t>http://www.taylorfrancis.com/books/9781315813226</t>
  </si>
  <si>
    <t>http://www.taylorfrancis.com/books/9781315890234</t>
  </si>
  <si>
    <t>Woodin, Tom</t>
  </si>
  <si>
    <t>http://www.taylorfrancis.com/books/9781315778013</t>
  </si>
  <si>
    <t>Polk, Merritt</t>
  </si>
  <si>
    <t>http://www.taylorfrancis.com/books/9781315748030</t>
  </si>
  <si>
    <t>http://www.taylorfrancis.com/books/9781315752785</t>
  </si>
  <si>
    <t>http://www.taylorfrancis.com/books/9781315733609</t>
  </si>
  <si>
    <t>http://www.taylorfrancis.com/books/9781315757834</t>
  </si>
  <si>
    <t>http://www.taylorfrancis.com/books/9780203136225</t>
  </si>
  <si>
    <t>O'Brien, Dave</t>
  </si>
  <si>
    <t>http://www.taylorfrancis.com/books/9780203583951</t>
  </si>
  <si>
    <t>http://www.taylorfrancis.com/books/9781315733517</t>
  </si>
  <si>
    <t>Marshall, Chloë</t>
  </si>
  <si>
    <t>http://www.taylorfrancis.com/books/9780203100288</t>
  </si>
  <si>
    <t xml:space="preserve">Edwards, Michael C. </t>
  </si>
  <si>
    <t>http://www.taylorfrancis.com/books/9780203813409</t>
  </si>
  <si>
    <t>http://www.taylorfrancis.com/books/9781315770765</t>
  </si>
  <si>
    <t>http://www.taylorfrancis.com/books/9780203762653</t>
  </si>
  <si>
    <t>http://www.taylorfrancis.com/books/9781315796659</t>
  </si>
  <si>
    <t>Dudeney, Gavin</t>
  </si>
  <si>
    <t>Pearson Education Limited</t>
  </si>
  <si>
    <t>http://www.taylorfrancis.com/books/9781315832913</t>
  </si>
  <si>
    <t>Digital Mayhem: 3D Landscape Techniques: Where Inspiration, Techniques and Digital Art meet</t>
  </si>
  <si>
    <t>Evans, Duncan</t>
  </si>
  <si>
    <t>http://www.taylorfrancis.com/books/9780240526065</t>
  </si>
  <si>
    <t>http://www.taylorfrancis.com/books/9780203103852</t>
  </si>
  <si>
    <t>http://www.taylorfrancis.com/books/9781315735207</t>
  </si>
  <si>
    <t>http://www.taylorfrancis.com/books/9780203096499</t>
  </si>
  <si>
    <t>http://www.taylorfrancis.com/books/9780203078471</t>
  </si>
  <si>
    <t>http://www.taylorfrancis.com/books/9780203126875</t>
  </si>
  <si>
    <t>http://www.taylorfrancis.com/books/9781315759340</t>
  </si>
  <si>
    <t>Bonczek, Rose Burnett</t>
  </si>
  <si>
    <t>http://www.taylorfrancis.com/books/9780203117088</t>
  </si>
  <si>
    <t>Ocejo, Richard E.</t>
  </si>
  <si>
    <t>http://www.taylorfrancis.com/books/9780203723807</t>
  </si>
  <si>
    <t>http://www.taylorfrancis.com/books/9780203097915</t>
  </si>
  <si>
    <t>http://www.taylorfrancis.com/books/9780203117743</t>
  </si>
  <si>
    <t xml:space="preserve">Gleeson, Michael </t>
  </si>
  <si>
    <t>http://www.taylorfrancis.com/books/9780203126417</t>
  </si>
  <si>
    <t>http://www.taylorfrancis.com/books/9780203119723</t>
  </si>
  <si>
    <t>http://www.taylorfrancis.com/books/9781315889627</t>
  </si>
  <si>
    <t>http://www.taylorfrancis.com/books/9780203766477</t>
  </si>
  <si>
    <t>http://www.taylorfrancis.com/books/9781315770758</t>
  </si>
  <si>
    <t>http://www.taylorfrancis.com/books/9781315778174</t>
  </si>
  <si>
    <t>http://www.taylorfrancis.com/books/9781315813769</t>
  </si>
  <si>
    <t>From the Forest to the Sea: Public Lands Management and Marine Spatial Planning</t>
  </si>
  <si>
    <t>http://www.taylorfrancis.com/books/9781315794747</t>
  </si>
  <si>
    <t>http://www.taylorfrancis.com/books/9781315882468</t>
  </si>
  <si>
    <t>http://www.taylorfrancis.com/books/9781315856780</t>
  </si>
  <si>
    <t>http://www.taylorfrancis.com/books/9781315752570</t>
  </si>
  <si>
    <t>http://www.taylorfrancis.com/books/9781315813639</t>
  </si>
  <si>
    <t>http://www.taylorfrancis.com/books/9781315737164</t>
  </si>
  <si>
    <t>http://www.taylorfrancis.com/books/9780203558812</t>
  </si>
  <si>
    <t>Busà, Maria Grazia</t>
  </si>
  <si>
    <t>http://www.taylorfrancis.com/books/9780203797068</t>
  </si>
  <si>
    <t>Jagd, Jane Thostrup</t>
  </si>
  <si>
    <t>http://www.taylorfrancis.com/books/9781315794112</t>
  </si>
  <si>
    <t>http://www.taylorfrancis.com/books/9780203117873</t>
  </si>
  <si>
    <t>http://www.taylorfrancis.com/books/9781315715117</t>
  </si>
  <si>
    <t xml:space="preserve">Parker, Ian </t>
  </si>
  <si>
    <t>http://www.taylorfrancis.com/books/9781315884295</t>
  </si>
  <si>
    <t>Cadieux, Kirsten Valentine</t>
  </si>
  <si>
    <t>http://www.taylorfrancis.com/books/9780203084779</t>
  </si>
  <si>
    <t xml:space="preserve">Coles, Richard </t>
  </si>
  <si>
    <t>http://www.taylorfrancis.com/books/9781315883069</t>
  </si>
  <si>
    <t>http://www.taylorfrancis.com/books/9780203503461</t>
  </si>
  <si>
    <t>http://www.taylorfrancis.com/books/9780203128190</t>
  </si>
  <si>
    <t>http://www.taylorfrancis.com/books/9780203381618</t>
  </si>
  <si>
    <t>http://www.taylorfrancis.com/books/9781315733036</t>
  </si>
  <si>
    <t>http://www.taylorfrancis.com/books/9781315817989</t>
  </si>
  <si>
    <t>De Neys, Wim</t>
  </si>
  <si>
    <t>http://www.taylorfrancis.com/books/9781315879857</t>
  </si>
  <si>
    <t xml:space="preserve">Grzywacz, Joseph </t>
  </si>
  <si>
    <t>http://www.taylorfrancis.com/books/9780203586563</t>
  </si>
  <si>
    <t>http://www.taylorfrancis.com/books/9780203930557</t>
  </si>
  <si>
    <t>http://www.taylorfrancis.com/books/9780203128459</t>
  </si>
  <si>
    <t>http://www.taylorfrancis.com/books/9780203851913</t>
  </si>
  <si>
    <t>http://www.taylorfrancis.com/books/9781315815275</t>
  </si>
  <si>
    <t>Massimi, Michela</t>
  </si>
  <si>
    <t>http://www.taylorfrancis.com/books/9781315767772</t>
  </si>
  <si>
    <t>Tonkin, Alison</t>
  </si>
  <si>
    <t>http://www.taylorfrancis.com/books/9781315883595</t>
  </si>
  <si>
    <t>http://www.taylorfrancis.com/books/9781315880280</t>
  </si>
  <si>
    <t>http://www.taylorfrancis.com/books/9781315764313</t>
  </si>
  <si>
    <t>http://www.taylorfrancis.com/books/9781315744506</t>
  </si>
  <si>
    <t>http://www.taylorfrancis.com/books/9780203761922</t>
  </si>
  <si>
    <t>http://www.taylorfrancis.com/books/9781315775401</t>
  </si>
  <si>
    <t xml:space="preserve">Sperry, Len </t>
  </si>
  <si>
    <t>http://www.taylorfrancis.com/books/9780203772287</t>
  </si>
  <si>
    <t>Public/Private Partnerships for Major League Sports Facilities</t>
  </si>
  <si>
    <t>http://www.taylorfrancis.com/books/9780203077276</t>
  </si>
  <si>
    <t xml:space="preserve">Bonini, Tiziano </t>
  </si>
  <si>
    <t>http://www.taylorfrancis.com/books/9781315815190</t>
  </si>
  <si>
    <t>Baghramian, Maria</t>
  </si>
  <si>
    <t>http://www.taylorfrancis.com/books/9780203117095</t>
  </si>
  <si>
    <t>http://www.taylorfrancis.com/books/9781315885803</t>
  </si>
  <si>
    <t>http://www.taylorfrancis.com/books/9780203856123</t>
  </si>
  <si>
    <t>http://www.taylorfrancis.com/books/9781315767130</t>
  </si>
  <si>
    <t>http://www.taylorfrancis.com/books/9780203754221</t>
  </si>
  <si>
    <t>http://www.taylorfrancis.com/books/9780203123058</t>
  </si>
  <si>
    <t xml:space="preserve">Lin, Nan </t>
  </si>
  <si>
    <t>http://www.taylorfrancis.com/books/9780203749425</t>
  </si>
  <si>
    <t>http://www.taylorfrancis.com/books/9780203467497</t>
  </si>
  <si>
    <t>http://www.taylorfrancis.com/books/9781315797298</t>
  </si>
  <si>
    <t>http://www.taylorfrancis.com/books/9780203741887</t>
  </si>
  <si>
    <t>http://www.taylorfrancis.com/books/9780203082423</t>
  </si>
  <si>
    <t>http://www.taylorfrancis.com/books/9781315814285</t>
  </si>
  <si>
    <t>http://www.taylorfrancis.com/books/9781315832746</t>
  </si>
  <si>
    <t>http://www.taylorfrancis.com/books/9780203122259</t>
  </si>
  <si>
    <t>http://www.taylorfrancis.com/books/9780203066140</t>
  </si>
  <si>
    <t>http://www.taylorfrancis.com/books/9780203104606</t>
  </si>
  <si>
    <t>http://www.taylorfrancis.com/books/9781315884059</t>
  </si>
  <si>
    <t>May, Stephen</t>
  </si>
  <si>
    <t>http://www.taylorfrancis.com/books/9780203113493</t>
  </si>
  <si>
    <t>http://www.taylorfrancis.com/books/9780203126752</t>
  </si>
  <si>
    <t>Fischer-Lichte, Erika</t>
  </si>
  <si>
    <t>http://www.taylorfrancis.com/books/9781315858142</t>
  </si>
  <si>
    <t>http://www.taylorfrancis.com/books/9781315775777</t>
  </si>
  <si>
    <t>Shrum, L. J.</t>
  </si>
  <si>
    <t>http://www.taylorfrancis.com/books/9780203828588</t>
  </si>
  <si>
    <t>http://www.taylorfrancis.com/books/9781315779010</t>
  </si>
  <si>
    <t>http://www.taylorfrancis.com/books/9780203082171</t>
  </si>
  <si>
    <t>http://www.taylorfrancis.com/books/9781315818627</t>
  </si>
  <si>
    <t xml:space="preserve">Larice, Michael </t>
  </si>
  <si>
    <t>http://www.taylorfrancis.com/books/9780203094235</t>
  </si>
  <si>
    <t xml:space="preserve">Lossau, Julia </t>
  </si>
  <si>
    <t>http://www.taylorfrancis.com/books/9781315757018</t>
  </si>
  <si>
    <t>Bigliazzi, Silvia</t>
  </si>
  <si>
    <t>http://www.taylorfrancis.com/books/9780203073506</t>
  </si>
  <si>
    <t>http://www.taylorfrancis.com/books/9781315741758</t>
  </si>
  <si>
    <t>Translating Chinese Culture: The process of Chinese-English translation</t>
  </si>
  <si>
    <t>http://www.taylorfrancis.com/books/9781315857022</t>
  </si>
  <si>
    <t>http://www.taylorfrancis.com/books/9780203074428</t>
  </si>
  <si>
    <t>Goodman, Bryna</t>
  </si>
  <si>
    <t>http://www.taylorfrancis.com/books/9780203125458</t>
  </si>
  <si>
    <t>http://www.taylorfrancis.com/books/9781315757209</t>
  </si>
  <si>
    <t>http://www.taylorfrancis.com/books/9780203083444</t>
  </si>
  <si>
    <t>http://www.taylorfrancis.com/books/9780203070314</t>
  </si>
  <si>
    <t>http://www.taylorfrancis.com/books/9781315780832</t>
  </si>
  <si>
    <t>BGA00034</t>
  </si>
  <si>
    <t>9780203770672</t>
  </si>
  <si>
    <t>9780415839891</t>
  </si>
  <si>
    <t>A Guide to Teaching Effective Seminars: Conversation, Identity, and Power</t>
  </si>
  <si>
    <t>Fiksdal, Susan R.</t>
  </si>
  <si>
    <t>2014</t>
  </si>
  <si>
    <t>http://www.taylorfrancis.com/books/9780203770672</t>
  </si>
  <si>
    <t>BGA00068</t>
  </si>
  <si>
    <t>9780203134368</t>
  </si>
  <si>
    <t>9780415897464</t>
  </si>
  <si>
    <t>A Short History of Writing Instruction: From Ancient Greece to Contemporary America</t>
  </si>
  <si>
    <t>2012</t>
  </si>
  <si>
    <t>http://www.taylorfrancis.com/books/9780203134368</t>
  </si>
  <si>
    <t>BGA00094</t>
  </si>
  <si>
    <t>9781315751009</t>
  </si>
  <si>
    <t>9780415748285</t>
  </si>
  <si>
    <t>Acting with Grotowski: Theatre as a Field for Experiencing Life</t>
  </si>
  <si>
    <t>Cynkutis, Zbigniew</t>
  </si>
  <si>
    <t>2015</t>
  </si>
  <si>
    <t>http://www.taylorfrancis.com/books/9781315751009</t>
  </si>
  <si>
    <t>BGA00151</t>
  </si>
  <si>
    <t>9781315743264</t>
  </si>
  <si>
    <t>9781138821484</t>
  </si>
  <si>
    <t>Ain't I a Woman: Black Women and Feminism</t>
  </si>
  <si>
    <t>http://www.taylorfrancis.com/books/9781315743264</t>
  </si>
  <si>
    <t>BGA00368</t>
  </si>
  <si>
    <t>9781315770581</t>
  </si>
  <si>
    <t>9781138780590</t>
  </si>
  <si>
    <t>Basic Services for All in an Urbanizing World</t>
  </si>
  <si>
    <t>United Cities and Local Governments</t>
  </si>
  <si>
    <t>http://www.taylorfrancis.com/books/9781315770581</t>
  </si>
  <si>
    <t>BGA00639</t>
  </si>
  <si>
    <t>9780203877395</t>
  </si>
  <si>
    <t>9780415497053</t>
  </si>
  <si>
    <t>China Constructing Capitalism: Economic Life and Urban Change</t>
  </si>
  <si>
    <t>Keith, Michael</t>
  </si>
  <si>
    <t>http://www.taylorfrancis.com/books/9780203877395</t>
  </si>
  <si>
    <t>BGA00678</t>
  </si>
  <si>
    <t>9780203797488</t>
  </si>
  <si>
    <t>9780415858540</t>
  </si>
  <si>
    <t>Chinese Students' Writing in English: Implications from a corpus-driven study</t>
  </si>
  <si>
    <t>Leedham, Maria</t>
  </si>
  <si>
    <t>http://www.taylorfrancis.com/books/9780203797488</t>
  </si>
  <si>
    <t>BGA00771</t>
  </si>
  <si>
    <t>9781315736174</t>
  </si>
  <si>
    <t>9781848726932</t>
  </si>
  <si>
    <t>Classic Edition</t>
  </si>
  <si>
    <t>Neisser, Ulric</t>
  </si>
  <si>
    <t>http://www.taylorfrancis.com/books/9781315736174</t>
  </si>
  <si>
    <t>BGA00814</t>
  </si>
  <si>
    <t>9780203807521</t>
  </si>
  <si>
    <t>9780415896252</t>
  </si>
  <si>
    <t>Communication and Engagement with Science and Technology: Issues and Dilemmas : A Reader in Science Communication</t>
  </si>
  <si>
    <t>Gilbert, John K.</t>
  </si>
  <si>
    <t>2013</t>
  </si>
  <si>
    <t>http://www.taylorfrancis.com/books/9780203807521</t>
  </si>
  <si>
    <t>BGA00863</t>
  </si>
  <si>
    <t>9780203818183</t>
  </si>
  <si>
    <t>9780415618038</t>
  </si>
  <si>
    <t>Conducting Educational Design Research</t>
  </si>
  <si>
    <t>McKenney, Susan</t>
  </si>
  <si>
    <t>http://www.taylorfrancis.com/books/9780203818183</t>
  </si>
  <si>
    <t>9781315816357</t>
  </si>
  <si>
    <t>9780415739832</t>
  </si>
  <si>
    <t>Data Analysis in Sport</t>
  </si>
  <si>
    <t>http://www.taylorfrancis.com/books/9781315816357</t>
  </si>
  <si>
    <t>BGA01137</t>
  </si>
  <si>
    <t>9781315867564</t>
  </si>
  <si>
    <t>9780415658287</t>
  </si>
  <si>
    <t>Debates in Science Education</t>
  </si>
  <si>
    <t>Watts, Mike</t>
  </si>
  <si>
    <t>http://www.taylorfrancis.com/books/9781315867564</t>
  </si>
  <si>
    <t>BGA01176</t>
  </si>
  <si>
    <t>9780203718742</t>
  </si>
  <si>
    <t>9780415508322</t>
  </si>
  <si>
    <t>Democratization in Africa: Challenges and Prospects</t>
  </si>
  <si>
    <t>Crawford, Gordon</t>
  </si>
  <si>
    <t>http://www.taylorfrancis.com/books/9780203718742</t>
  </si>
  <si>
    <t>BGA01490</t>
  </si>
  <si>
    <t>9781315852324</t>
  </si>
  <si>
    <t>9780415734004</t>
  </si>
  <si>
    <t>Engaged, Connected, Empowered: Teaching and Learning in the 21st Century</t>
  </si>
  <si>
    <t>http://www.taylorfrancis.com/books/9781315852324</t>
  </si>
  <si>
    <t>BGA01666</t>
  </si>
  <si>
    <t>9780203798539</t>
  </si>
  <si>
    <t>9780415585507</t>
  </si>
  <si>
    <t>Exploring Intercultural Communication: Language in Action</t>
  </si>
  <si>
    <t>Hua, Zhu</t>
  </si>
  <si>
    <t>http://www.taylorfrancis.com/books/9780203798539</t>
  </si>
  <si>
    <t>BGA01802</t>
  </si>
  <si>
    <t>9781315769943</t>
  </si>
  <si>
    <t>9780415744652</t>
  </si>
  <si>
    <t>Formative Assessment Leadership: Identify, Plan, Apply, Assess, Refine</t>
  </si>
  <si>
    <t>Sanzo, Karen L.</t>
  </si>
  <si>
    <t>http://www.taylorfrancis.com/books/9781315769943</t>
  </si>
  <si>
    <t>BGA01843</t>
  </si>
  <si>
    <t>9780203507131</t>
  </si>
  <si>
    <t>9780415835862</t>
  </si>
  <si>
    <t>From Symptom to Synapse: A Neurocognitive Perspective on Clinical Psychology</t>
  </si>
  <si>
    <t>Mohlman, Jan</t>
  </si>
  <si>
    <t>http://www.taylorfrancis.com/books/9780203507131</t>
  </si>
  <si>
    <t>BGA02079</t>
  </si>
  <si>
    <t>9780203074619</t>
  </si>
  <si>
    <t>9780415532648</t>
  </si>
  <si>
    <t>Heritage and Tourism: Place, Encounter, Engagement</t>
  </si>
  <si>
    <t>Staiff, Russell</t>
  </si>
  <si>
    <t>http://www.taylorfrancis.com/books/9780203074619</t>
  </si>
  <si>
    <t>BGA02554</t>
  </si>
  <si>
    <t>9781315869780</t>
  </si>
  <si>
    <t>9781848726987</t>
  </si>
  <si>
    <t>Latent Variable Modeling Using R: A Step-by-Step Guide</t>
  </si>
  <si>
    <t>Beaujean, A. Alexander</t>
  </si>
  <si>
    <t>http://www.taylorfrancis.com/books/9781315869780</t>
  </si>
  <si>
    <t>BGA02813</t>
  </si>
  <si>
    <t>9780203366301</t>
  </si>
  <si>
    <t>9780415828826</t>
  </si>
  <si>
    <t>Marketing and the Common Good: Essays from Notre Dame on Societal Impact</t>
  </si>
  <si>
    <t>Murphy, Patrick E.</t>
  </si>
  <si>
    <t>http://www.taylorfrancis.com/books/9780203366301</t>
  </si>
  <si>
    <t>BGA02994</t>
  </si>
  <si>
    <t>9780203701249</t>
  </si>
  <si>
    <t>9780415817103</t>
  </si>
  <si>
    <t>Multilevel and Longitudinal Modeling with IBM SPSS</t>
  </si>
  <si>
    <t>http://www.taylorfrancis.com/books/9780203701249</t>
  </si>
  <si>
    <t>BGA03010</t>
  </si>
  <si>
    <t>9780203124574</t>
  </si>
  <si>
    <t>9780415676021</t>
  </si>
  <si>
    <t>Museum Making: Narratives, Architectures, Exhibitions</t>
  </si>
  <si>
    <t>Macleod, Suzanne</t>
  </si>
  <si>
    <t>http://www.taylorfrancis.com/books/9780203124574</t>
  </si>
  <si>
    <t>BGA03112</t>
  </si>
  <si>
    <t>9781315735313</t>
  </si>
  <si>
    <t>9781848723283</t>
  </si>
  <si>
    <t>Neurodevelopmental Disorders: Research challenges and solutions</t>
  </si>
  <si>
    <t>Van Herwegen, Jo</t>
  </si>
  <si>
    <t>http://www.taylorfrancis.com/books/9781315735313</t>
  </si>
  <si>
    <t>BGA03142</t>
  </si>
  <si>
    <t>9781315753218</t>
  </si>
  <si>
    <t>9780415839280</t>
  </si>
  <si>
    <t>New Ideals in the Planning of Cities, Towns and Villages</t>
  </si>
  <si>
    <t>Nolen, John</t>
  </si>
  <si>
    <t>http://www.taylorfrancis.com/books/9781315753218</t>
  </si>
  <si>
    <t>BGA03228</t>
  </si>
  <si>
    <t>9781315385822</t>
  </si>
  <si>
    <t>9781138230262</t>
  </si>
  <si>
    <t>Optimize Contract Law</t>
  </si>
  <si>
    <t>Kuhnel-Fitchen, Kathrin</t>
  </si>
  <si>
    <t>2017</t>
  </si>
  <si>
    <t>http://www.taylorfrancis.com/books/9781315385822</t>
  </si>
  <si>
    <t>BGA03567</t>
  </si>
  <si>
    <t>9781315871288</t>
  </si>
  <si>
    <t>9780415717540</t>
  </si>
  <si>
    <t>Professional Photography: The New Global Landscape Explained</t>
  </si>
  <si>
    <t>Scott, Grant</t>
  </si>
  <si>
    <t>http://www.taylorfrancis.com/books/9781315871288</t>
  </si>
  <si>
    <t>BGA03850</t>
  </si>
  <si>
    <t>9780203095485</t>
  </si>
  <si>
    <t>9780415670814</t>
  </si>
  <si>
    <t>Remaking Metropolis: Global Challenges of the Urban Landscape</t>
  </si>
  <si>
    <t>Cook, Edward A.</t>
  </si>
  <si>
    <t>http://www.taylorfrancis.com/books/9780203095485</t>
  </si>
  <si>
    <t>BGA03860</t>
  </si>
  <si>
    <t>9780203095331</t>
  </si>
  <si>
    <t>9780415530378</t>
  </si>
  <si>
    <t>Representations of Pain in Art and Visual Culture</t>
  </si>
  <si>
    <t>Di Bella, Maria Pia</t>
  </si>
  <si>
    <t>http://www.taylorfrancis.com/books/9780203095331</t>
  </si>
  <si>
    <t>BGA03888</t>
  </si>
  <si>
    <t>9781315771786</t>
  </si>
  <si>
    <t>9780415841993</t>
  </si>
  <si>
    <t>Researching Language and Social Media: A Student Guide</t>
  </si>
  <si>
    <t>Page, Ruth</t>
  </si>
  <si>
    <t>http://www.taylorfrancis.com/books/9781315771786</t>
  </si>
  <si>
    <t>BGA04036</t>
  </si>
  <si>
    <t>9780203806340</t>
  </si>
  <si>
    <t>9780415679657</t>
  </si>
  <si>
    <t>Science, Philosophy and Physical Geography</t>
  </si>
  <si>
    <t>Inkpen, Robert</t>
  </si>
  <si>
    <t>http://www.taylorfrancis.com/books/9780203806340</t>
  </si>
  <si>
    <t>BGA04090</t>
  </si>
  <si>
    <t>9780203127971</t>
  </si>
  <si>
    <t>9780415881456</t>
  </si>
  <si>
    <t>Sex/Gender: Biology in a Social World</t>
  </si>
  <si>
    <t>Fausto-Sterling, Anne</t>
  </si>
  <si>
    <t>http://www.taylorfrancis.com/books/9780203127971</t>
  </si>
  <si>
    <t>BGA04092</t>
  </si>
  <si>
    <t>9780203522592</t>
  </si>
  <si>
    <t>9780415827508</t>
  </si>
  <si>
    <t>Sexploitation: Sexual Profiling and the Illusion of Gender</t>
  </si>
  <si>
    <t>Alexandre, Michèle</t>
  </si>
  <si>
    <t>http://www.taylorfrancis.com/books/9780203522592</t>
  </si>
  <si>
    <t>BGA04099</t>
  </si>
  <si>
    <t>9781315748757</t>
  </si>
  <si>
    <t>9781138812550</t>
  </si>
  <si>
    <t>Sexuality in Role-Playing Games</t>
  </si>
  <si>
    <t>Brown, Ashley ML</t>
  </si>
  <si>
    <t>http://www.taylorfrancis.com/books/9781315748757</t>
  </si>
  <si>
    <t>BGA04118</t>
  </si>
  <si>
    <t>9780203079683</t>
  </si>
  <si>
    <t>9780415643627</t>
  </si>
  <si>
    <t>Shipwreck in Art and Literature: Images and Interpretations from Antiquity to the Present Day</t>
  </si>
  <si>
    <t>Thompson, Carl</t>
  </si>
  <si>
    <t>http://www.taylorfrancis.com/books/9780203079683</t>
  </si>
  <si>
    <t>BGA04147</t>
  </si>
  <si>
    <t>9781315758367</t>
  </si>
  <si>
    <t>9780415736732</t>
  </si>
  <si>
    <t>Sociable Cities: The 21st-Century Reinvention of the Garden City</t>
  </si>
  <si>
    <t>Hall, Peter</t>
  </si>
  <si>
    <t>http://www.taylorfrancis.com/books/9781315758367</t>
  </si>
  <si>
    <t>BGA04311</t>
  </si>
  <si>
    <t>9781315773155</t>
  </si>
  <si>
    <t>9781848725874</t>
  </si>
  <si>
    <t>Statistical Power Analysis: A Simple and General Model for Traditional and Modern Hypothesis Tests</t>
  </si>
  <si>
    <t>Murphy, Kevin R.</t>
  </si>
  <si>
    <t>http://www.taylorfrancis.com/books/9781315773155</t>
  </si>
  <si>
    <t>BGA04477</t>
  </si>
  <si>
    <t>9781315762029</t>
  </si>
  <si>
    <t>9780415709873</t>
  </si>
  <si>
    <t>Teaching Grammar, Structure and Meaning: Exploring theory and practice for post-16 English Language teachers</t>
  </si>
  <si>
    <t>Giovanelli, Marcello</t>
  </si>
  <si>
    <t>http://www.taylorfrancis.com/books/9781315762029</t>
  </si>
  <si>
    <t>BGA04490</t>
  </si>
  <si>
    <t>9780203357286</t>
  </si>
  <si>
    <t>9780415688437</t>
  </si>
  <si>
    <t>Teaching Secondary Mathematics as if the Planet Matters</t>
  </si>
  <si>
    <t>Coles, Alf</t>
  </si>
  <si>
    <t>http://www.taylorfrancis.com/books/9780203357286</t>
  </si>
  <si>
    <t>BGA04645</t>
  </si>
  <si>
    <t>9781315749174</t>
  </si>
  <si>
    <t>9781138811614</t>
  </si>
  <si>
    <t>The Cognitive Neuropsychology of Schizophrenia</t>
  </si>
  <si>
    <t>Frith, Christopher Donald</t>
  </si>
  <si>
    <t>http://www.taylorfrancis.com/books/9781315749174</t>
  </si>
  <si>
    <t>BGA04671</t>
  </si>
  <si>
    <t>9781315775364</t>
  </si>
  <si>
    <t>9781138025141</t>
  </si>
  <si>
    <t>The Critical Role of Parenting in Human Development</t>
  </si>
  <si>
    <t>Klebanov, Marianna S.</t>
  </si>
  <si>
    <t>http://www.taylorfrancis.com/books/9781315775364</t>
  </si>
  <si>
    <t>BGA04797</t>
  </si>
  <si>
    <t>9781315716077</t>
  </si>
  <si>
    <t>9780415748735</t>
  </si>
  <si>
    <t>The Garden City Movement Up-To-Date</t>
  </si>
  <si>
    <t>Culpin, Ewart Gladstone</t>
  </si>
  <si>
    <t>http://www.taylorfrancis.com/books/9781315716077</t>
  </si>
  <si>
    <t>BGA04917</t>
  </si>
  <si>
    <t>9781315747545</t>
  </si>
  <si>
    <t>9781138814356</t>
  </si>
  <si>
    <t>The Maritime Archaeology of a Modern Conflict: Comparing the Archaeology of German Submarine Wrecks to the Historical Text</t>
  </si>
  <si>
    <t>McCartney, Innes</t>
  </si>
  <si>
    <t>http://www.taylorfrancis.com/books/9781315747545</t>
  </si>
  <si>
    <t>BGA04970</t>
  </si>
  <si>
    <t>9780203796313</t>
  </si>
  <si>
    <t>9780415536042</t>
  </si>
  <si>
    <t>The Obama Administration's Nuclear Weapon Strategy: The Promises of Prague</t>
  </si>
  <si>
    <t>Warren, Aiden</t>
  </si>
  <si>
    <t>http://www.taylorfrancis.com/books/9780203796313</t>
  </si>
  <si>
    <t>BGA05072</t>
  </si>
  <si>
    <t>9781315465333</t>
  </si>
  <si>
    <t>9781138206298</t>
  </si>
  <si>
    <t>The Practical Zone System for Film and Digital Photography: Classic Tool, Universal Applications</t>
  </si>
  <si>
    <t>Johnson, Chris</t>
  </si>
  <si>
    <t>http://www.taylorfrancis.com/books/9781315465333</t>
  </si>
  <si>
    <t>BGA05253</t>
  </si>
  <si>
    <t>9780203081273</t>
  </si>
  <si>
    <t>9780415641920</t>
  </si>
  <si>
    <t>The Transnationalism of American Culture: Literature, Film, and Music</t>
  </si>
  <si>
    <t>Davis, Rocío G.</t>
  </si>
  <si>
    <t>http://www.taylorfrancis.com/books/9780203081273</t>
  </si>
  <si>
    <t>BGA05423</t>
  </si>
  <si>
    <t>9780203068892</t>
  </si>
  <si>
    <t>9780415435628</t>
  </si>
  <si>
    <t>Bassnett, Susan</t>
  </si>
  <si>
    <t>http://www.taylorfrancis.com/books/9780203068892</t>
  </si>
  <si>
    <t>BGA05454</t>
  </si>
  <si>
    <t>9781315880501</t>
  </si>
  <si>
    <t>9780415715874</t>
  </si>
  <si>
    <t>Trauma in Contemporary Literature: Narrative and Representation</t>
  </si>
  <si>
    <t>Nadal, Marita</t>
  </si>
  <si>
    <t>http://www.taylorfrancis.com/books/9781315880501</t>
  </si>
  <si>
    <t>BGA05525</t>
  </si>
  <si>
    <t>9781315849331</t>
  </si>
  <si>
    <t>9781848723030</t>
  </si>
  <si>
    <t>Understanding Emotional Development: Providing insight into human lives</t>
  </si>
  <si>
    <t>Wilson, Robert Lewis</t>
  </si>
  <si>
    <t>http://www.taylorfrancis.com/books/9781315849331</t>
  </si>
  <si>
    <t>BGA05640</t>
  </si>
  <si>
    <t>9780203526927</t>
  </si>
  <si>
    <t>9780415819930</t>
  </si>
  <si>
    <t>Using Statistics in Small-Scale Language Education Research: Focus on Non-Parametric Data</t>
  </si>
  <si>
    <t>Turner, Jean L.</t>
  </si>
  <si>
    <t>http://www.taylorfrancis.com/books/9780203526927</t>
  </si>
  <si>
    <t>BGA05675</t>
  </si>
  <si>
    <t>9780203126714</t>
  </si>
  <si>
    <t>9780415506793</t>
  </si>
  <si>
    <t>Visions in Psychotherapy Research and Practice: Reflections from the Presidents of the Society for Psychotherapy Research</t>
  </si>
  <si>
    <t>Strauss, Bernhard M.</t>
  </si>
  <si>
    <t>http://www.taylorfrancis.com/books/9780203126714</t>
  </si>
  <si>
    <t>BGA05841</t>
  </si>
  <si>
    <t>9780203071953</t>
  </si>
  <si>
    <t>9780415676236</t>
  </si>
  <si>
    <t>Working with Multimodality: Rethinking Literacy in a Digital Age</t>
  </si>
  <si>
    <t>Rowsell, Jennifer</t>
  </si>
  <si>
    <t>http://www.taylorfrancis.com/books/9780203071953</t>
  </si>
  <si>
    <t>BGA03915</t>
  </si>
  <si>
    <t>9780203753446</t>
  </si>
  <si>
    <t>9780415534741</t>
  </si>
  <si>
    <t>Rethinking Aesthetics: The Role of Body in Design</t>
  </si>
  <si>
    <t>Bhatt, Ritu</t>
  </si>
  <si>
    <t>http://www.taylorfrancis.com/books/9780203753446</t>
  </si>
  <si>
    <r>
      <t xml:space="preserve">H04 </t>
    </r>
    <r>
      <rPr>
        <sz val="12"/>
        <color theme="1"/>
        <rFont val="新細明體"/>
        <family val="2"/>
        <charset val="136"/>
      </rPr>
      <t>語言學</t>
    </r>
  </si>
  <si>
    <r>
      <t xml:space="preserve">H05 </t>
    </r>
    <r>
      <rPr>
        <sz val="12"/>
        <color theme="1"/>
        <rFont val="新細明體"/>
        <family val="2"/>
        <charset val="136"/>
      </rPr>
      <t>文學二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外國文學、性別研究、文化研究</t>
    </r>
    <r>
      <rPr>
        <sz val="12"/>
        <color theme="1"/>
        <rFont val="Times New Roman"/>
        <family val="1"/>
      </rPr>
      <t>)</t>
    </r>
  </si>
  <si>
    <r>
      <t xml:space="preserve">H06 </t>
    </r>
    <r>
      <rPr>
        <sz val="12"/>
        <color theme="1"/>
        <rFont val="新細明體"/>
        <family val="2"/>
        <charset val="136"/>
      </rPr>
      <t>歷史學</t>
    </r>
  </si>
  <si>
    <r>
      <t xml:space="preserve">H08 </t>
    </r>
    <r>
      <rPr>
        <sz val="12"/>
        <color theme="1"/>
        <rFont val="新細明體"/>
        <family val="2"/>
        <charset val="136"/>
      </rPr>
      <t>哲學</t>
    </r>
  </si>
  <si>
    <r>
      <t xml:space="preserve">H09 </t>
    </r>
    <r>
      <rPr>
        <sz val="12"/>
        <color theme="1"/>
        <rFont val="新細明體"/>
        <family val="2"/>
        <charset val="136"/>
      </rPr>
      <t>人類學</t>
    </r>
  </si>
  <si>
    <r>
      <t xml:space="preserve">H11 </t>
    </r>
    <r>
      <rPr>
        <sz val="12"/>
        <color theme="1"/>
        <rFont val="新細明體"/>
        <family val="2"/>
        <charset val="136"/>
      </rPr>
      <t>教育學</t>
    </r>
  </si>
  <si>
    <r>
      <t xml:space="preserve">H12 </t>
    </r>
    <r>
      <rPr>
        <sz val="12"/>
        <color theme="1"/>
        <rFont val="新細明體"/>
        <family val="2"/>
        <charset val="136"/>
      </rPr>
      <t>心理學</t>
    </r>
  </si>
  <si>
    <r>
      <t xml:space="preserve">H13 </t>
    </r>
    <r>
      <rPr>
        <sz val="12"/>
        <color theme="1"/>
        <rFont val="新細明體"/>
        <family val="2"/>
        <charset val="136"/>
      </rPr>
      <t>法律學</t>
    </r>
  </si>
  <si>
    <r>
      <t xml:space="preserve">H14 </t>
    </r>
    <r>
      <rPr>
        <sz val="12"/>
        <color theme="1"/>
        <rFont val="新細明體"/>
        <family val="2"/>
        <charset val="136"/>
      </rPr>
      <t>政治學</t>
    </r>
  </si>
  <si>
    <r>
      <t xml:space="preserve">H15 </t>
    </r>
    <r>
      <rPr>
        <sz val="12"/>
        <color theme="1"/>
        <rFont val="新細明體"/>
        <family val="2"/>
        <charset val="136"/>
      </rPr>
      <t>經濟學</t>
    </r>
  </si>
  <si>
    <r>
      <t xml:space="preserve">H17 </t>
    </r>
    <r>
      <rPr>
        <sz val="12"/>
        <color theme="1"/>
        <rFont val="新細明體"/>
        <family val="2"/>
        <charset val="136"/>
      </rPr>
      <t>社會學</t>
    </r>
  </si>
  <si>
    <r>
      <t xml:space="preserve">H19 </t>
    </r>
    <r>
      <rPr>
        <sz val="12"/>
        <color theme="1"/>
        <rFont val="新細明體"/>
        <family val="2"/>
        <charset val="136"/>
      </rPr>
      <t>傳播學</t>
    </r>
  </si>
  <si>
    <r>
      <t xml:space="preserve">H22 </t>
    </r>
    <r>
      <rPr>
        <sz val="12"/>
        <color theme="1"/>
        <rFont val="新細明體"/>
        <family val="2"/>
        <charset val="136"/>
      </rPr>
      <t>區域研究及地理</t>
    </r>
  </si>
  <si>
    <r>
      <t xml:space="preserve">H23 </t>
    </r>
    <r>
      <rPr>
        <sz val="12"/>
        <color theme="1"/>
        <rFont val="新細明體"/>
        <family val="2"/>
        <charset val="136"/>
      </rPr>
      <t>藝術學</t>
    </r>
  </si>
  <si>
    <r>
      <t xml:space="preserve">H40 </t>
    </r>
    <r>
      <rPr>
        <sz val="12"/>
        <color theme="1"/>
        <rFont val="新細明體"/>
        <family val="2"/>
        <charset val="136"/>
      </rPr>
      <t>財金及會計</t>
    </r>
  </si>
  <si>
    <r>
      <t xml:space="preserve">H41 </t>
    </r>
    <r>
      <rPr>
        <sz val="12"/>
        <color theme="1"/>
        <rFont val="新細明體"/>
        <family val="2"/>
        <charset val="136"/>
      </rPr>
      <t>管理一（人資、組織行為、策略管理、國企、醫管、科管）</t>
    </r>
  </si>
  <si>
    <r>
      <t xml:space="preserve">H42 </t>
    </r>
    <r>
      <rPr>
        <sz val="12"/>
        <color theme="1"/>
        <rFont val="新細明體"/>
        <family val="2"/>
        <charset val="136"/>
      </rPr>
      <t>管理二（行銷、生管、資管、交管、作業研究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數量方法）</t>
    </r>
  </si>
  <si>
    <r>
      <t xml:space="preserve">HA2 </t>
    </r>
    <r>
      <rPr>
        <sz val="12"/>
        <color theme="1"/>
        <rFont val="新細明體"/>
        <family val="2"/>
        <charset val="136"/>
      </rPr>
      <t>體育學</t>
    </r>
  </si>
  <si>
    <r>
      <rPr>
        <sz val="12"/>
        <color theme="1"/>
        <rFont val="新細明體"/>
        <family val="2"/>
        <charset val="136"/>
      </rPr>
      <t>原始美金單價</t>
    </r>
  </si>
  <si>
    <r>
      <rPr>
        <sz val="12"/>
        <color theme="1"/>
        <rFont val="新細明體"/>
        <family val="2"/>
        <charset val="136"/>
      </rPr>
      <t>聯盟美金價格</t>
    </r>
  </si>
  <si>
    <r>
      <rPr>
        <sz val="12"/>
        <color theme="1"/>
        <rFont val="新細明體"/>
        <family val="2"/>
        <charset val="136"/>
      </rPr>
      <t>新聯盟美金報價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未稅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</si>
  <si>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新細明體"/>
        <family val="2"/>
        <charset val="136"/>
      </rPr>
      <t>廠商</t>
    </r>
  </si>
  <si>
    <r>
      <rPr>
        <sz val="12"/>
        <color theme="1"/>
        <rFont val="新細明體"/>
        <family val="2"/>
        <charset val="136"/>
      </rPr>
      <t>平台</t>
    </r>
  </si>
  <si>
    <r>
      <rPr>
        <sz val="12"/>
        <color theme="1"/>
        <rFont val="新細明體"/>
        <family val="2"/>
        <charset val="136"/>
      </rPr>
      <t>備註</t>
    </r>
  </si>
  <si>
    <r>
      <rPr>
        <sz val="12"/>
        <color theme="1"/>
        <rFont val="新細明體"/>
        <family val="2"/>
        <charset val="136"/>
      </rPr>
      <t>文道國際</t>
    </r>
  </si>
  <si>
    <r>
      <rPr>
        <sz val="12"/>
        <rFont val="新細明體"/>
        <family val="1"/>
        <charset val="136"/>
      </rPr>
      <t>次主題</t>
    </r>
    <phoneticPr fontId="5" type="noConversion"/>
  </si>
  <si>
    <r>
      <rPr>
        <sz val="12"/>
        <color indexed="10"/>
        <rFont val="新細明體"/>
        <family val="1"/>
        <charset val="136"/>
      </rPr>
      <t>因原廠加入</t>
    </r>
    <r>
      <rPr>
        <sz val="12"/>
        <color indexed="10"/>
        <rFont val="Times New Roman"/>
        <family val="1"/>
      </rPr>
      <t>DRM</t>
    </r>
    <r>
      <rPr>
        <sz val="12"/>
        <color indexed="10"/>
        <rFont val="新細明體"/>
        <family val="1"/>
        <charset val="136"/>
      </rPr>
      <t>控管</t>
    </r>
    <r>
      <rPr>
        <sz val="12"/>
        <color indexed="10"/>
        <rFont val="Times New Roman"/>
        <family val="1"/>
      </rPr>
      <t xml:space="preserve">, </t>
    </r>
    <r>
      <rPr>
        <sz val="12"/>
        <color indexed="10"/>
        <rFont val="新細明體"/>
        <family val="1"/>
        <charset val="136"/>
      </rPr>
      <t>無法交貨
將依合約處以</t>
    </r>
    <r>
      <rPr>
        <sz val="12"/>
        <color indexed="10"/>
        <rFont val="Times New Roman"/>
        <family val="1"/>
      </rPr>
      <t>2</t>
    </r>
    <r>
      <rPr>
        <sz val="12"/>
        <color indexed="10"/>
        <rFont val="新細明體"/>
        <family val="1"/>
        <charset val="136"/>
      </rPr>
      <t>倍罰款</t>
    </r>
    <phoneticPr fontId="5" type="noConversion"/>
  </si>
  <si>
    <r>
      <rPr>
        <sz val="12"/>
        <rFont val="新細明體"/>
        <family val="1"/>
        <charset val="136"/>
      </rPr>
      <t>序號</t>
    </r>
    <phoneticPr fontId="5" type="noConversion"/>
  </si>
  <si>
    <t>序號</t>
    <phoneticPr fontId="5" type="noConversion"/>
  </si>
  <si>
    <t>次主題</t>
    <phoneticPr fontId="5" type="noConversion"/>
  </si>
  <si>
    <t>附件</t>
  </si>
  <si>
    <t>備註</t>
    <phoneticPr fontId="5" type="noConversion"/>
  </si>
  <si>
    <t>連結</t>
    <phoneticPr fontId="5" type="noConversion"/>
  </si>
  <si>
    <t>H23 藝術學</t>
  </si>
  <si>
    <t>Collaborative Creative Thought and Practice in Music</t>
  </si>
  <si>
    <t>Barrett , Margaret S.</t>
  </si>
  <si>
    <t>無光碟附件</t>
  </si>
  <si>
    <t>https://www.taylorfrancis.com/books/9781315572635</t>
    <phoneticPr fontId="5" type="noConversion"/>
  </si>
  <si>
    <t>H13 法律學</t>
  </si>
  <si>
    <t>Law, Society and Community: Socio-Legal Essays in Honour of Roger Cotterrell</t>
  </si>
  <si>
    <t>Nobles , Richard</t>
  </si>
  <si>
    <t>https://www.taylorfrancis.com/books/9781315591681</t>
    <phoneticPr fontId="5" type="noConversion"/>
  </si>
  <si>
    <t>H05 文學二(外國文學、性別研究、文化研究)</t>
  </si>
  <si>
    <t>Representing Children in Chinese and U.S. Children's Literature</t>
  </si>
  <si>
    <t>Nelson , Claudia</t>
  </si>
  <si>
    <t>https://www.taylorfrancis.com/books/9781315605456</t>
    <phoneticPr fontId="5" type="noConversion"/>
  </si>
  <si>
    <t>H12 心理學</t>
  </si>
  <si>
    <t>A Field Guide for Organisation Development: Taking Theory into Practice</t>
  </si>
  <si>
    <t>Alsop , Mike</t>
  </si>
  <si>
    <t>https://www.taylorfrancis.com/books/9781315564692</t>
    <phoneticPr fontId="5" type="noConversion"/>
  </si>
  <si>
    <t>What's Your Business?: Corporate Design Strategy Concepts and Processes</t>
  </si>
  <si>
    <t>Tomlins , Claire T.</t>
  </si>
  <si>
    <t>https://www.taylorfrancis.com/books/9781315547381</t>
    <phoneticPr fontId="5" type="noConversion"/>
  </si>
  <si>
    <t>The Digital Renaissance: Classic Painting Techniques in Photoshop and Painter</t>
  </si>
  <si>
    <t>Beccia , Carlyn</t>
  </si>
  <si>
    <t>https://www.taylorfrancis.com/books/9780203766576</t>
    <phoneticPr fontId="5" type="noConversion"/>
  </si>
  <si>
    <t>H14 政治學</t>
  </si>
  <si>
    <t>Framing War: Public Opinion and Decision-Making in Comparative Perspective</t>
  </si>
  <si>
    <t>Olmastroni , Francesco</t>
  </si>
  <si>
    <t>https://www.taylorfrancis.com/books/9781315857077</t>
    <phoneticPr fontId="5" type="noConversion"/>
  </si>
  <si>
    <t>H15 經濟學</t>
  </si>
  <si>
    <t>Politics of Development: A Survey</t>
  </si>
  <si>
    <t>Weber , Heloise</t>
  </si>
  <si>
    <t>https://www.taylorfrancis.com/books/9780203804919</t>
    <phoneticPr fontId="5" type="noConversion"/>
  </si>
  <si>
    <t>Emancipatory International Relations: Critical Thinking in International Relations</t>
  </si>
  <si>
    <t>Spegele , Roger D.</t>
  </si>
  <si>
    <t>https://www.taylorfrancis.com/books/9781315768007</t>
    <phoneticPr fontId="5" type="noConversion"/>
  </si>
  <si>
    <t>H22 區域研究及地理</t>
  </si>
  <si>
    <t>Corporate Social Responsibility and Human Rights in Asia</t>
  </si>
  <si>
    <t>Hanlon , Robert J.</t>
  </si>
  <si>
    <t>https://www.taylorfrancis.com/books/9781315890104</t>
    <phoneticPr fontId="5" type="noConversion"/>
  </si>
  <si>
    <t>H17 社會學</t>
  </si>
  <si>
    <t>Asian Perspectives on Animal Ethics: Rethinking the Nonhuman</t>
  </si>
  <si>
    <t>Dalal , Neil</t>
  </si>
  <si>
    <t>https://www.taylorfrancis.com/books/9781315796246</t>
    <phoneticPr fontId="5" type="noConversion"/>
  </si>
  <si>
    <t>Deconstructing Flexicurity and Developing Alternative Approaches: Towards New Concepts and Approaches for Employment and Social Policy</t>
  </si>
  <si>
    <t>Keune , Maarten</t>
  </si>
  <si>
    <t>https://www.taylorfrancis.com/books/9780203094570</t>
    <phoneticPr fontId="5" type="noConversion"/>
  </si>
  <si>
    <t>Economic Methodology: A Historical Introduction</t>
  </si>
  <si>
    <t>Maas , Harro</t>
  </si>
  <si>
    <t>https://www.taylorfrancis.com/books/9780203797679</t>
    <phoneticPr fontId="5" type="noConversion"/>
  </si>
  <si>
    <t>H11 教育學</t>
  </si>
  <si>
    <t>Learning Online: What Research Tells Us About Whether, When and How</t>
  </si>
  <si>
    <t>Means, Barbara</t>
  </si>
  <si>
    <t>https://www.taylorfrancis.com/books/9780203095959</t>
    <phoneticPr fontId="5" type="noConversion"/>
  </si>
  <si>
    <t>Design Energy Simulation for Architects: Guide to 3D Graphics</t>
  </si>
  <si>
    <t>Anderson, Kjell</t>
  </si>
  <si>
    <t>https://www.taylorfrancis.com/books/9781315851433</t>
    <phoneticPr fontId="5" type="noConversion"/>
  </si>
  <si>
    <t>Marketing Above the Noise: Achieve Strategic Advantage with Marketing That Matters</t>
  </si>
  <si>
    <t>Popky , Linda J.</t>
  </si>
  <si>
    <t>https://www.taylorfrancis.com/books/9781315230221</t>
    <phoneticPr fontId="5" type="noConversion"/>
  </si>
  <si>
    <t>Investing with Impact: Why Finance is a Force for Good</t>
  </si>
  <si>
    <t>Balkin , Jeremy</t>
  </si>
  <si>
    <t>https://www.taylorfrancis.com/books/9781315230290</t>
    <phoneticPr fontId="5" type="noConversion"/>
  </si>
  <si>
    <t>Qualitative Research on Illness, Wellbeing and Self-Growth: Contemporary Indian Perspectives</t>
  </si>
  <si>
    <t>Priya , Kumar Ravi</t>
  </si>
  <si>
    <t>https://www.taylorfrancis.com/books/9781315539829</t>
    <phoneticPr fontId="5" type="noConversion"/>
  </si>
  <si>
    <t>Popular Religion in Modern China: The New Role of Nuo</t>
  </si>
  <si>
    <t>Li , Lan</t>
  </si>
  <si>
    <t>https://www.taylorfrancis.com/books/9781315601465</t>
    <phoneticPr fontId="5" type="noConversion"/>
  </si>
  <si>
    <t>Spatial Analysis in Health Geography</t>
  </si>
  <si>
    <t>Kanaroglou , Pavlos</t>
  </si>
  <si>
    <t>https://www.taylorfrancis.com/books/9781315610252</t>
    <phoneticPr fontId="5" type="noConversion"/>
  </si>
  <si>
    <t>H09 人類學</t>
  </si>
  <si>
    <t>Interrogating Harmful Cultural Practices: Gender, Culture and Coercion</t>
  </si>
  <si>
    <t>Longman , Chia</t>
  </si>
  <si>
    <t>https://www.taylorfrancis.com/books/9781315589640</t>
    <phoneticPr fontId="5" type="noConversion"/>
  </si>
  <si>
    <t>Healthcare Robots: Ethics, Design and Implementation</t>
  </si>
  <si>
    <t>Wynsberghe , Aimee van</t>
  </si>
  <si>
    <t>https://www.taylorfrancis.com/books/9781315586397</t>
    <phoneticPr fontId="5" type="noConversion"/>
  </si>
  <si>
    <t>EU and NATO Relations with Russia: After the Collapse of the Soviet Union</t>
  </si>
  <si>
    <t>Diesen , Glenn</t>
  </si>
  <si>
    <t>https://www.taylorfrancis.com/books/9781315580609</t>
    <phoneticPr fontId="5" type="noConversion"/>
  </si>
  <si>
    <t>Eroticism in Early Modern Music</t>
  </si>
  <si>
    <t>Blackburn , Bonnie</t>
  </si>
  <si>
    <t>https://www.taylorfrancis.com/books/9781315580203</t>
    <phoneticPr fontId="5" type="noConversion"/>
  </si>
  <si>
    <t>English Cathedral Music and Liturgy in the Twentieth Century</t>
  </si>
  <si>
    <t>Thomas , Martin</t>
  </si>
  <si>
    <t>https://www.taylorfrancis.com/books/9781315579719</t>
    <phoneticPr fontId="5" type="noConversion"/>
  </si>
  <si>
    <t>Design Attitude</t>
  </si>
  <si>
    <t>Michlewski , Kamil</t>
  </si>
  <si>
    <t>https://www.taylorfrancis.com/books/9781315576589</t>
    <phoneticPr fontId="5" type="noConversion"/>
  </si>
  <si>
    <t>Architectural Projects of Marco Frascari: The Pleasure of a Demonstration</t>
  </si>
  <si>
    <t>Ridgway , Sam</t>
  </si>
  <si>
    <t>https://www.taylorfrancis.com/books/9781315567624</t>
    <phoneticPr fontId="5" type="noConversion"/>
  </si>
  <si>
    <t>Affective Landscapes in Literature, Art and Everyday Life: Memory, Place and the Senses</t>
  </si>
  <si>
    <t>Berberich , Christine</t>
  </si>
  <si>
    <t>https://www.taylorfrancis.com/books/9781315565873</t>
    <phoneticPr fontId="5" type="noConversion"/>
  </si>
  <si>
    <t>Tourism, Recreation and Regional Development: Perspectives from France and Abroad</t>
  </si>
  <si>
    <t>Dissart , Jean-Christophe</t>
  </si>
  <si>
    <t>https://www.taylorfrancis.com/books/9781315550695</t>
    <phoneticPr fontId="5" type="noConversion"/>
  </si>
  <si>
    <t>The Material Imagination: Reveries on Architecture and Matter</t>
  </si>
  <si>
    <t>Mindrup , Matthew</t>
  </si>
  <si>
    <t>https://www.taylorfrancis.com/books/9781315555713</t>
    <phoneticPr fontId="5" type="noConversion"/>
  </si>
  <si>
    <t>Saviour Siblings and the Regulation of Assisted Reproductive Technology: Harm, Ethics and Law</t>
  </si>
  <si>
    <t>Smith , Malcolm K.</t>
  </si>
  <si>
    <t>https://www.taylorfrancis.com/books/9781315607665</t>
    <phoneticPr fontId="5" type="noConversion"/>
  </si>
  <si>
    <t>Religion, Politics and Nation-Building in Post-Communist Countries</t>
  </si>
  <si>
    <t>Simons , Greg</t>
  </si>
  <si>
    <t>https://www.taylorfrancis.com/books/9781315605067</t>
    <phoneticPr fontId="5" type="noConversion"/>
  </si>
  <si>
    <t>Aesthetic Hybridity in Mughal Painting, 1526-1658</t>
  </si>
  <si>
    <t>Gonzalez , Valerie</t>
  </si>
  <si>
    <t>https://www.taylorfrancis.com/books/9781315565828</t>
    <phoneticPr fontId="5" type="noConversion"/>
  </si>
  <si>
    <t>Value and Prices in Russian Economic Thought: A journey inside the Russian synthesis, 1890-1920</t>
    <phoneticPr fontId="5" type="noConversion"/>
  </si>
  <si>
    <t>Allisson , Francois</t>
  </si>
  <si>
    <t>https://www.taylorfrancis.com/books/9781315733265</t>
    <phoneticPr fontId="5" type="noConversion"/>
  </si>
  <si>
    <t>Board Accountability in Corporate Governance</t>
  </si>
  <si>
    <t>Keay , Andrew</t>
  </si>
  <si>
    <t>https://www.taylorfrancis.com/books/9781315849713</t>
    <phoneticPr fontId="5" type="noConversion"/>
  </si>
  <si>
    <t>Asian Cinema and the Use of Space: Interdisciplinary Perspectives</t>
  </si>
  <si>
    <t>Chee , Lilian</t>
  </si>
  <si>
    <t>https://www.taylorfrancis.com/books/9781315885575</t>
    <phoneticPr fontId="5" type="noConversion"/>
  </si>
  <si>
    <t>Public Sector Ethics: Theory and Applications</t>
  </si>
  <si>
    <t>Koven , Steven G.</t>
  </si>
  <si>
    <t>CRC</t>
    <phoneticPr fontId="5" type="noConversion"/>
  </si>
  <si>
    <t>https://www.taylorfrancis.com/books/9781482232295</t>
    <phoneticPr fontId="5" type="noConversion"/>
  </si>
  <si>
    <t>Digital Divides: The New Challenges and Opportunities of e-Inclusion</t>
  </si>
  <si>
    <t>Andreasson , Kim</t>
  </si>
  <si>
    <t>https://www.taylorfrancis.com/books/9781482216608</t>
    <phoneticPr fontId="5" type="noConversion"/>
  </si>
  <si>
    <t>Learning Technologies and the Body: Integration and Implementation In Formal and Informal Learning Environments</t>
  </si>
  <si>
    <t>Lee , Victor R.</t>
  </si>
  <si>
    <t>https://www.taylorfrancis.com/books/9781315772639</t>
    <phoneticPr fontId="5" type="noConversion"/>
  </si>
  <si>
    <t>Handbook of Item Response Theory Modeling: Applications to Typical Performance Assessment</t>
  </si>
  <si>
    <t>Reise , Steven P.</t>
  </si>
  <si>
    <t>https://www.taylorfrancis.com/books/9781315736013</t>
    <phoneticPr fontId="5" type="noConversion"/>
  </si>
  <si>
    <t>Gendering Globalization on the Ground: The Limits of Feminized Work for Mexican Women's Empowerment</t>
  </si>
  <si>
    <t>Young , Gay</t>
  </si>
  <si>
    <t>https://www.taylorfrancis.com/books/9781315749792</t>
    <phoneticPr fontId="5" type="noConversion"/>
  </si>
  <si>
    <t>Multiculturalism in Education and Teaching: The selected works of Carl A. Grant</t>
  </si>
  <si>
    <t>Grant , Carl A.</t>
  </si>
  <si>
    <t>https://www.taylorfrancis.com/books/9781315857145</t>
    <phoneticPr fontId="5" type="noConversion"/>
  </si>
  <si>
    <t>Health and Elite Sport: Is High Performance Sport a Healthy Pursuit?</t>
  </si>
  <si>
    <t>Baker , Joe</t>
  </si>
  <si>
    <t>https://www.taylorfrancis.com/books/9781315885919</t>
    <phoneticPr fontId="5" type="noConversion"/>
  </si>
  <si>
    <t>Asian Expansions: The Historical Experiences of Polity Expansion in Asia</t>
  </si>
  <si>
    <t>Wade , Geoff</t>
  </si>
  <si>
    <t>https://www.taylorfrancis.com/books/9780203481998</t>
    <phoneticPr fontId="5" type="noConversion"/>
  </si>
  <si>
    <t>Qualitative Analysis in the Making</t>
  </si>
  <si>
    <t>Kuzmanovic , Daniella</t>
  </si>
  <si>
    <t>https://www.taylorfrancis.com/books/9780203379776</t>
    <phoneticPr fontId="5" type="noConversion"/>
  </si>
  <si>
    <t>H08 哲學</t>
  </si>
  <si>
    <t>Buddhism, the Internet, and Digital Media: The Pixel in the Lotus</t>
  </si>
  <si>
    <t>Grieve , Gregory Price</t>
  </si>
  <si>
    <t>https://www.taylorfrancis.com/books/9781315862989</t>
    <phoneticPr fontId="5" type="noConversion"/>
  </si>
  <si>
    <t>The Politics of International Political Economy</t>
  </si>
  <si>
    <t>Fouskas , Vassilis</t>
  </si>
  <si>
    <t>https://www.taylorfrancis.com/books/9780203145975</t>
    <phoneticPr fontId="5" type="noConversion"/>
  </si>
  <si>
    <t>Doing Sociolinguistics: A practical guide to data collection and analysis</t>
  </si>
  <si>
    <t>Meyerhoff, Miriam</t>
  </si>
  <si>
    <t>https://www.taylorfrancis.com/books/9781315723167</t>
    <phoneticPr fontId="5" type="noConversion"/>
  </si>
  <si>
    <t>HA2 體育學</t>
  </si>
  <si>
    <t>Nutritional Supplements in Sport, Exercise and Health: An A-Z Guide</t>
  </si>
  <si>
    <t>Castell, Linda M.</t>
  </si>
  <si>
    <t>https://www.taylorfrancis.com/books/9781315772509</t>
    <phoneticPr fontId="5" type="noConversion"/>
  </si>
  <si>
    <t>Fatigue in Sport and Exercise</t>
  </si>
  <si>
    <t>Phillips, Shaun</t>
  </si>
  <si>
    <t>https://www.taylorfrancis.com/books/9781315814858</t>
    <phoneticPr fontId="5" type="noConversion"/>
  </si>
  <si>
    <t>Teacher-Made Assessments: How to Connect Curriculum, Instruction, and Student Learning</t>
  </si>
  <si>
    <t>Gareis, Christopher R.</t>
  </si>
  <si>
    <t>https://www.taylorfrancis.com/books/9781315773414</t>
    <phoneticPr fontId="5" type="noConversion"/>
  </si>
  <si>
    <t>Risk, Challenge and Adventure in the Early Years: A practical guide to exploring and extending learning outdoors</t>
  </si>
  <si>
    <t>Solly, Kathryn</t>
  </si>
  <si>
    <t>https://www.taylorfrancis.com/books/9780203817070</t>
    <phoneticPr fontId="5" type="noConversion"/>
  </si>
  <si>
    <t>The Ethics of Abortion: Women's Rights, Human Life, and the Question of Justice</t>
  </si>
  <si>
    <t>Kaczor, Christopher</t>
  </si>
  <si>
    <t>https://www.taylorfrancis.com/books/9781315848792</t>
    <phoneticPr fontId="5" type="noConversion"/>
  </si>
  <si>
    <t>The Aging Mind: An owner's manual</t>
  </si>
  <si>
    <t>Rabbitt, Patrick</t>
  </si>
  <si>
    <t>https://www.taylorfrancis.com/books/9781315743448</t>
    <phoneticPr fontId="5" type="noConversion"/>
  </si>
  <si>
    <t>Why Love Matters: How affection shapes a baby's brain</t>
  </si>
  <si>
    <t>Gerhardt, Sue</t>
  </si>
  <si>
    <t>https://www.taylorfrancis.com/books/9781315758312</t>
    <phoneticPr fontId="5" type="noConversion"/>
  </si>
  <si>
    <t>Designing for Hope: Pathways to Regenerative Sustainability</t>
  </si>
  <si>
    <t>Hes, Dominique</t>
  </si>
  <si>
    <t>https://www.taylorfrancis.com/books/9781315755373</t>
    <phoneticPr fontId="5" type="noConversion"/>
  </si>
  <si>
    <t>Working with Children and Youth with Complex Needs: 20 Skills to Build Resilience</t>
  </si>
  <si>
    <t>Ungar, Michael</t>
  </si>
  <si>
    <t>https://www.taylorfrancis.com/books/9781315755304</t>
    <phoneticPr fontId="5" type="noConversion"/>
  </si>
  <si>
    <t>After Sustainability: Denial, Hope, Retrieval</t>
  </si>
  <si>
    <t>Foster, John</t>
  </si>
  <si>
    <t>https://www.taylorfrancis.com/books/9781315888576</t>
    <phoneticPr fontId="5" type="noConversion"/>
  </si>
  <si>
    <t>Marketing Research with IBM® SPSS Statistics: A Practical Guide</t>
    <phoneticPr fontId="5" type="noConversion"/>
  </si>
  <si>
    <t>Charry , Karine</t>
  </si>
  <si>
    <t>https://www.taylorfrancis.com/books/9781315525532</t>
    <phoneticPr fontId="5" type="noConversion"/>
  </si>
  <si>
    <t>SSS04 應用科學教育</t>
  </si>
  <si>
    <t>A New Industrial Future?: 3D Printing and the Reconfiguring of Production, Distribution, and Consumption</t>
  </si>
  <si>
    <t>Birtchnell , Thomas</t>
  </si>
  <si>
    <t>https://www.taylorfrancis.com/books/9781315776798</t>
    <phoneticPr fontId="5" type="noConversion"/>
  </si>
  <si>
    <t>Material Imagination in Architecture</t>
  </si>
  <si>
    <t>Dernie , David</t>
  </si>
  <si>
    <t>https://www.taylorfrancis.com/books/9781315697499</t>
    <phoneticPr fontId="5" type="noConversion"/>
  </si>
  <si>
    <t>Asia and the Middle-Income Trap</t>
  </si>
  <si>
    <t>Hutchinson , Francis E.</t>
  </si>
  <si>
    <t>https://www.taylorfrancis.com/books/9781315677606</t>
    <phoneticPr fontId="5" type="noConversion"/>
  </si>
  <si>
    <t>(Un)Believing in Modern Society: Religion, Spirituality, and Religious-Secular Competition</t>
  </si>
  <si>
    <t>Stolz , Jorg</t>
  </si>
  <si>
    <t>https://www.taylorfrancis.com/books/9781315562711</t>
    <phoneticPr fontId="5" type="noConversion"/>
  </si>
  <si>
    <t>Internationalization of the RMB: Establishment and Development of RMB Offshore Markets</t>
  </si>
  <si>
    <t>International Monetary Institute</t>
  </si>
  <si>
    <t>https://www.taylorfrancis.com/books/9781315624228</t>
    <phoneticPr fontId="5" type="noConversion"/>
  </si>
  <si>
    <t>Deconstructing the Welfare State: Managing Healthcare in the Age of Reform</t>
  </si>
  <si>
    <t>Hyde , Paula</t>
  </si>
  <si>
    <t>https://www.taylorfrancis.com/books/9781315766744</t>
    <phoneticPr fontId="5" type="noConversion"/>
  </si>
  <si>
    <t>Everyday SEL in Middle School: Integrating Social-Emotional Learning and Mindfulness Into Your Classroom</t>
  </si>
  <si>
    <t>Tantillo Philibert , Carla</t>
  </si>
  <si>
    <t>https://www.taylorfrancis.com/books/9781315696621</t>
    <phoneticPr fontId="5" type="noConversion"/>
  </si>
  <si>
    <t>Developing the Right to Social Security - A Gender Perspective</t>
  </si>
  <si>
    <t>Goldblatt , Beth</t>
  </si>
  <si>
    <t>https://www.taylorfrancis.com/books/9781315651880</t>
    <phoneticPr fontId="5" type="noConversion"/>
  </si>
  <si>
    <t>The Theology of Craft and the Craft of Work: From Tabernacle to Eucharist</t>
  </si>
  <si>
    <t>Kidwell , Jeremy</t>
  </si>
  <si>
    <t>https://www.taylorfrancis.com/books/9781315552330</t>
    <phoneticPr fontId="5" type="noConversion"/>
  </si>
  <si>
    <t>Comparisons in Economic Thought: Economic interdependency reconsidered</t>
  </si>
  <si>
    <t>Drakopoulos , Stavros A.</t>
  </si>
  <si>
    <t>https://www.taylorfrancis.com/books/9781315724645</t>
    <phoneticPr fontId="5" type="noConversion"/>
  </si>
  <si>
    <t>On the Foundations of Happiness in Economics: Reinterpreting Tibor Scitovsky</t>
  </si>
  <si>
    <t>Pugno , Maurizio</t>
  </si>
  <si>
    <t>https://www.taylorfrancis.com/books/9781315734392</t>
    <phoneticPr fontId="5" type="noConversion"/>
  </si>
  <si>
    <t>Policy Implications of Evolutionary and Institutional Economics</t>
  </si>
  <si>
    <t>Grabner , Claudius</t>
  </si>
  <si>
    <t>https://www.taylorfrancis.com/books/9781315714257</t>
    <phoneticPr fontId="5" type="noConversion"/>
  </si>
  <si>
    <t>Adaptable Architecture: Theory and practice</t>
  </si>
  <si>
    <t>Schmidt III , Robert</t>
  </si>
  <si>
    <t>https://www.taylorfrancis.com/books/9781315722931</t>
    <phoneticPr fontId="5" type="noConversion"/>
  </si>
  <si>
    <t>Sustainability and the Political Economy of Welfare</t>
  </si>
  <si>
    <t>Koch , Max</t>
  </si>
  <si>
    <t>https://www.taylorfrancis.com/books/9781315683850</t>
    <phoneticPr fontId="5" type="noConversion"/>
  </si>
  <si>
    <t>Secret Diplomacy: Concepts, Contexts and Cases</t>
  </si>
  <si>
    <t>Bjola , Corneliu</t>
  </si>
  <si>
    <t>https://www.taylorfrancis.com/books/9781315658391</t>
    <phoneticPr fontId="5" type="noConversion"/>
  </si>
  <si>
    <t>Coaching Supervision: A Practical Guide for Supervisees</t>
  </si>
  <si>
    <t>Clutterbuck , David</t>
  </si>
  <si>
    <t>https://www.taylorfrancis.com/books/9781315687070</t>
    <phoneticPr fontId="5" type="noConversion"/>
  </si>
  <si>
    <t>Intellectual Path Dependence in Economics: Why economists do not reject refuted theories</t>
  </si>
  <si>
    <t>Yalcintas , Altug</t>
  </si>
  <si>
    <t>https://www.taylorfrancis.com/books/9781315781167</t>
    <phoneticPr fontId="5" type="noConversion"/>
  </si>
  <si>
    <t>Economic Theory and its History</t>
  </si>
  <si>
    <t>Freni , Giuseppe</t>
  </si>
  <si>
    <t>https://www.taylorfrancis.com/books/9781315643755</t>
    <phoneticPr fontId="5" type="noConversion"/>
  </si>
  <si>
    <t>A Cultural Approach to Emotional Disorders: Psychological and Aesthetic Interpretations</t>
  </si>
  <si>
    <t>Pribram , E. Deidre</t>
  </si>
  <si>
    <t>https://www.taylorfrancis.com/books/9781315779836</t>
    <phoneticPr fontId="5" type="noConversion"/>
  </si>
  <si>
    <t>Making Cultural Cities in Asia: Mobility, assemblage, and the politics of aspirational urbanism</t>
  </si>
  <si>
    <t>Wang , June</t>
  </si>
  <si>
    <t>https://www.taylorfrancis.com/books/9781315726052</t>
    <phoneticPr fontId="5" type="noConversion"/>
  </si>
  <si>
    <t>Taiwan and The 'China Impact': Challenges and Opportunities</t>
  </si>
  <si>
    <t>Schubert , Gunter</t>
  </si>
  <si>
    <t>https://www.taylorfrancis.com/books/9781315671116</t>
    <phoneticPr fontId="5" type="noConversion"/>
  </si>
  <si>
    <t>Bodily Exchanges, Bioethics and Border Crossing: Perspectives on Giving, Selling and Sharing Bodies</t>
  </si>
  <si>
    <t>Malmqvist , Erik</t>
  </si>
  <si>
    <t>https://www.taylorfrancis.com/books/9781315717760</t>
    <phoneticPr fontId="5" type="noConversion"/>
  </si>
  <si>
    <t>Theorising NATO: New perspectives on the Atlantic alliance</t>
  </si>
  <si>
    <t>Webber , Mark</t>
  </si>
  <si>
    <t>https://www.taylorfrancis.com/books/9781315658001</t>
    <phoneticPr fontId="5" type="noConversion"/>
  </si>
  <si>
    <t>Rethinking Corporate Governance in Financial Institutions</t>
  </si>
  <si>
    <t>Arsalidou , Demetra</t>
  </si>
  <si>
    <t>https://www.taylorfrancis.com/books/9781315890258</t>
    <phoneticPr fontId="5" type="noConversion"/>
  </si>
  <si>
    <t>China-Taiwan Rapprochement: The Political Economy of Cross-Straits Relations</t>
  </si>
  <si>
    <t>Chiang , Min-Hua</t>
  </si>
  <si>
    <t>https://www.taylorfrancis.com/books/9781315690711</t>
    <phoneticPr fontId="5" type="noConversion"/>
  </si>
  <si>
    <t>Innovations in Transportable Healthcare Architecture</t>
  </si>
  <si>
    <t>Verderber , Stephen</t>
  </si>
  <si>
    <t>https://www.taylorfrancis.com/books/9781315684550</t>
    <phoneticPr fontId="5" type="noConversion"/>
  </si>
  <si>
    <t>Behavioural Approaches to Corporate Governance</t>
  </si>
  <si>
    <t>Gordon , Cameron Elliott</t>
  </si>
  <si>
    <t>https://www.taylorfrancis.com/books/9781315755571</t>
    <phoneticPr fontId="5" type="noConversion"/>
  </si>
  <si>
    <t>Planning and Citizenship</t>
  </si>
  <si>
    <t>Mazza , Luigi</t>
  </si>
  <si>
    <t>https://www.taylorfrancis.com/books/9781315674124</t>
    <phoneticPr fontId="5" type="noConversion"/>
  </si>
  <si>
    <t>H04 語言學</t>
  </si>
  <si>
    <t>Technology in Language Learning: An Overview</t>
  </si>
  <si>
    <t>Smith , Bryan</t>
  </si>
  <si>
    <t>https://www.taylorfrancis.com/books/9781315673721</t>
    <phoneticPr fontId="5" type="noConversion"/>
  </si>
  <si>
    <t>Vocabulary in Language Teaching</t>
  </si>
  <si>
    <t>Barcroft , Joe</t>
  </si>
  <si>
    <t>https://www.taylorfrancis.com/books/9781315679549</t>
    <phoneticPr fontId="5" type="noConversion"/>
  </si>
  <si>
    <t>Beyond the Analytic-Continental Divide: Pluralist Philosophy in the Twenty-First Century</t>
  </si>
  <si>
    <t>Bell , Jeffrey A.</t>
  </si>
  <si>
    <t>https://www.taylorfrancis.com/books/9781315766621</t>
    <phoneticPr fontId="5" type="noConversion"/>
  </si>
  <si>
    <t>Equity and Equitable Principles in the World Trade Organization: Addressing Conflicts and Overlaps between the WTO and Other Regimes</t>
  </si>
  <si>
    <t>Gourgourinis , Anastasios</t>
  </si>
  <si>
    <t>https://www.taylorfrancis.com/books/9781315867595</t>
    <phoneticPr fontId="5" type="noConversion"/>
  </si>
  <si>
    <t>H06 歷史學</t>
  </si>
  <si>
    <t>Curating Oral Histories: From Interview to Archive</t>
  </si>
  <si>
    <t>MacKay, Nancy</t>
  </si>
  <si>
    <t>https://www.taylorfrancis.com/books/9781315430812</t>
    <phoneticPr fontId="5" type="noConversion"/>
  </si>
  <si>
    <t>A Handbook for Leaders in Higher Education: Transforming teaching and learning</t>
  </si>
  <si>
    <t>Marshall, Stephanie</t>
  </si>
  <si>
    <t>https://www.taylorfrancis.com/books/9781315693798</t>
    <phoneticPr fontId="5" type="noConversion"/>
  </si>
  <si>
    <t>Bereavement Groups and the Role of Social Support: Integrating Theory, Research, and Practice</t>
  </si>
  <si>
    <t>Hoy, William G.</t>
  </si>
  <si>
    <t>https://www.taylorfrancis.com/books/9781315686844</t>
    <phoneticPr fontId="5" type="noConversion"/>
  </si>
  <si>
    <t>The Resilient Practitioner: Burnout and Compassion Fatigue Prevention and Self-Care Strategies for the Helping Professions</t>
  </si>
  <si>
    <t>Skovholt, Thomas M.</t>
  </si>
  <si>
    <t>https://www.taylorfrancis.com/books/9781315737447</t>
    <phoneticPr fontId="5" type="noConversion"/>
  </si>
  <si>
    <t>Dialogues with Children and Adolescents: A Psychoanalytic Guide</t>
  </si>
  <si>
    <t>Salomonsson, Bjorn</t>
  </si>
  <si>
    <t>https://www.taylorfrancis.com/books/9781315715964</t>
    <phoneticPr fontId="5" type="noConversion"/>
  </si>
  <si>
    <t>When Professionals Weep: Emotional and Countertransference Responses in Palliative and End-of-Life Care</t>
  </si>
  <si>
    <t>Katz, Renee S.</t>
  </si>
  <si>
    <t>https://www.taylorfrancis.com/books/9781315716022</t>
    <phoneticPr fontId="5" type="noConversion"/>
  </si>
  <si>
    <t>Intervention Strategies for Changing Health Behavior: Applying the Disconnected Values Model</t>
  </si>
  <si>
    <t>Anshel, Mark H.</t>
  </si>
  <si>
    <t>https://www.taylorfrancis.com/books/9781315651620</t>
    <phoneticPr fontId="5" type="noConversion"/>
  </si>
  <si>
    <t>Neural Plasticity Across the Lifespan: How the brain can change</t>
  </si>
  <si>
    <t>Denes, Gianfranco</t>
  </si>
  <si>
    <t>https://www.taylorfrancis.com/books/9781315849461</t>
    <phoneticPr fontId="5" type="noConversion"/>
  </si>
  <si>
    <t>Understanding Happiness: A critical review of positive psychology</t>
  </si>
  <si>
    <t>Power, Mick</t>
  </si>
  <si>
    <t>https://www.taylorfrancis.com/books/9781315681337</t>
    <phoneticPr fontId="5" type="noConversion"/>
  </si>
  <si>
    <t>Advancing Methodology and Practice: The IRIS Repository of Instruments for Research into Second Languages</t>
  </si>
  <si>
    <t>Mackey, Alison</t>
  </si>
  <si>
    <t>https://www.taylorfrancis.com/books/9780203489666</t>
    <phoneticPr fontId="5" type="noConversion"/>
  </si>
  <si>
    <t>Treating Traumatic Stress in Adults: The Practitioner's Expressive Writing Workbook</t>
  </si>
  <si>
    <t>Field, Stephanie</t>
  </si>
  <si>
    <t>https://www.taylorfrancis.com/books/9781315710075</t>
    <phoneticPr fontId="5" type="noConversion"/>
  </si>
  <si>
    <t>Transactional Analysis for Depression: A step-by-step treatment manual</t>
  </si>
  <si>
    <t>Widdowson, Mark</t>
  </si>
  <si>
    <t>https://www.taylorfrancis.com/books/9781315746630</t>
    <phoneticPr fontId="5" type="noConversion"/>
  </si>
  <si>
    <t>Accessing the Curriculum for Learners with Autism Spectrum Disorders: Using the TEACCH programme to help inclusion</t>
  </si>
  <si>
    <t>Mesibov, Gary</t>
  </si>
  <si>
    <t>https://www.taylorfrancis.com/books/9781315683782</t>
    <phoneticPr fontId="5" type="noConversion"/>
  </si>
  <si>
    <t>Developing Play for the Under 3s: The Treasure Basket and Heuristic Play</t>
  </si>
  <si>
    <t>https://www.taylorfrancis.com/books/9781315686189</t>
    <phoneticPr fontId="5" type="noConversion"/>
  </si>
  <si>
    <t>American Architects and the Single-Family Home: Lessons Learned from the Architects' Small House Service Bureau</t>
  </si>
  <si>
    <t>Tucker, Lisa M.</t>
  </si>
  <si>
    <t>https://www.taylorfrancis.com/books/9781315734859</t>
    <phoneticPr fontId="5" type="noConversion"/>
  </si>
  <si>
    <t>Assessing Children with Specific Learning Difficulties: A teacher's practical guide</t>
  </si>
  <si>
    <t>Reid, Gavin</t>
  </si>
  <si>
    <t>https://www.taylorfrancis.com/books/9781315693873</t>
    <phoneticPr fontId="5" type="noConversion"/>
  </si>
  <si>
    <t>Big Data and Cloud Computing for Development: Lessons from Key Industries and Economies in the Global South</t>
  </si>
  <si>
    <t>Kshetri , Nir</t>
  </si>
  <si>
    <t>https://www.taylorfrancis.com/books/9781315537924</t>
    <phoneticPr fontId="5" type="noConversion"/>
  </si>
  <si>
    <t>Law and Politics of the Taiwan Sunflower and Hong Kong Umbrella Movements</t>
  </si>
  <si>
    <t>Jones , Brian</t>
  </si>
  <si>
    <t>https://www.taylorfrancis.com/books/9781315575063</t>
    <phoneticPr fontId="5" type="noConversion"/>
  </si>
  <si>
    <t>Anti-Bias Education in the Early Childhood Classroom: Hand in Hand, Step by Step</t>
  </si>
  <si>
    <t>Kissinger , Katie</t>
  </si>
  <si>
    <t>https://www.taylorfrancis.com/books/9781315624716</t>
    <phoneticPr fontId="5" type="noConversion"/>
  </si>
  <si>
    <t>The Evolution of Household Technology and Consumer Behavior, 1800-2000</t>
  </si>
  <si>
    <t>Woersdorfer , Julia Sophie</t>
  </si>
  <si>
    <t>https://www.taylorfrancis.com/books/9781315203799</t>
    <phoneticPr fontId="5" type="noConversion"/>
  </si>
  <si>
    <t>English Education at the Tertiary Level in Asia: From Policy to Practice</t>
  </si>
  <si>
    <t>Park , Eun Sung</t>
  </si>
  <si>
    <t>https://www.taylorfrancis.com/books/9781315391588</t>
    <phoneticPr fontId="5" type="noConversion"/>
  </si>
  <si>
    <t>Writing Intimacy into Feminist Geography</t>
  </si>
  <si>
    <t>Moss , Pamela</t>
  </si>
  <si>
    <t>https://www.taylorfrancis.com/books/9781315546186</t>
    <phoneticPr fontId="5" type="noConversion"/>
  </si>
  <si>
    <t>Teaching and Learning Chinese in Higher Education: Theoretical and Practical Issues</t>
  </si>
  <si>
    <t>Lu , Yang</t>
  </si>
  <si>
    <t>https://www.taylorfrancis.com/books/9781315520810</t>
    <phoneticPr fontId="5" type="noConversion"/>
  </si>
  <si>
    <t>Sensate Focus in Sex Therapy: The Illustrated Manual</t>
  </si>
  <si>
    <t>Weiner , Linda</t>
  </si>
  <si>
    <t>https://www.taylorfrancis.com/books/9781315630038</t>
    <phoneticPr fontId="5" type="noConversion"/>
  </si>
  <si>
    <t>The Interfaces of Chinese Syntax with Semantics and Pragmatics</t>
  </si>
  <si>
    <t>Wu , Yicheng</t>
  </si>
  <si>
    <t>https://www.taylorfrancis.com/books/9781315280653</t>
    <phoneticPr fontId="5" type="noConversion"/>
  </si>
  <si>
    <t>Taiwan's Social Movements under Ma Ying-jeou: From the Wild Strawberries to the Sunflowers</t>
  </si>
  <si>
    <t>Fell , Dafydd</t>
  </si>
  <si>
    <t>https://www.taylorfrancis.com/books/9781315560533</t>
    <phoneticPr fontId="5" type="noConversion"/>
  </si>
  <si>
    <t>Archaeologies of Us and Them: Debating History, Heritage and Indigeneity</t>
  </si>
  <si>
    <t>Hillerdal , Charlotta</t>
  </si>
  <si>
    <t>https://www.taylorfrancis.com/books/9781315641997</t>
    <phoneticPr fontId="5" type="noConversion"/>
  </si>
  <si>
    <t>International Trade: The Basics</t>
  </si>
  <si>
    <t>Poon , Jessie</t>
  </si>
  <si>
    <t>https://www.taylorfrancis.com/books/9781315740683</t>
    <phoneticPr fontId="5" type="noConversion"/>
  </si>
  <si>
    <t>Globalizing Seoul: The City's Cultural and Urban Change</t>
  </si>
  <si>
    <t>Yun , Jieheerah</t>
  </si>
  <si>
    <t>https://www.taylorfrancis.com/books/9781315205724</t>
    <phoneticPr fontId="5" type="noConversion"/>
  </si>
  <si>
    <t>Arts in Place: The Arts, the Urban and Social Practice</t>
  </si>
  <si>
    <t>Courage , Cara</t>
  </si>
  <si>
    <t>https://www.taylorfrancis.com/books/9781315659299</t>
    <phoneticPr fontId="5" type="noConversion"/>
  </si>
  <si>
    <t>Business Cycles in Economic Thought: A history</t>
  </si>
  <si>
    <t>Alcouffe , Alain</t>
  </si>
  <si>
    <t>https://www.taylorfrancis.com/books/9781315617381</t>
    <phoneticPr fontId="5" type="noConversion"/>
  </si>
  <si>
    <t>Design to Renourish: Sustainable Graphic Design in Practice</t>
  </si>
  <si>
    <t>Benson , Eric</t>
  </si>
  <si>
    <t>https://www.taylorfrancis.com/books/9781315689517</t>
    <phoneticPr fontId="5" type="noConversion"/>
  </si>
  <si>
    <t>Intersecting Art and Technology in Practice: Techne/Technique/Technology</t>
  </si>
  <si>
    <t>Baker , Camille C</t>
  </si>
  <si>
    <t>https://www.taylorfrancis.com/books/9781315678092</t>
    <phoneticPr fontId="5" type="noConversion"/>
  </si>
  <si>
    <t>Corporate Governance in Developing and Emerging Markets</t>
  </si>
  <si>
    <t>Ngwu , Franklin</t>
  </si>
  <si>
    <t>https://www.taylorfrancis.com/books/9781315666020</t>
    <phoneticPr fontId="5" type="noConversion"/>
  </si>
  <si>
    <t>Strategies for Landscape Representation: Digital and Analogue Techniques</t>
  </si>
  <si>
    <t>Cureton , Paul</t>
  </si>
  <si>
    <t>https://www.taylorfrancis.com/books/9781315673936</t>
    <phoneticPr fontId="5" type="noConversion"/>
  </si>
  <si>
    <t>The Adolescent Brain: Changes in learning, decision-making and social relations</t>
  </si>
  <si>
    <t>Crone , Eveline A.</t>
  </si>
  <si>
    <t>https://www.taylorfrancis.com/books/9781315720012</t>
    <phoneticPr fontId="5" type="noConversion"/>
  </si>
  <si>
    <t>Gender, Power and Knowledge for Development</t>
  </si>
  <si>
    <t>Narayanaswamy , Lata</t>
  </si>
  <si>
    <t>https://www.taylorfrancis.com/books/9781315816975</t>
    <phoneticPr fontId="5" type="noConversion"/>
  </si>
  <si>
    <t>Foucault, Buddhism and Disciplinary Rules</t>
  </si>
  <si>
    <t>Voyce , Malcolm</t>
  </si>
  <si>
    <t>https://www.taylorfrancis.com/books/9781315582856</t>
    <phoneticPr fontId="5" type="noConversion"/>
  </si>
  <si>
    <t>Mixing Music</t>
  </si>
  <si>
    <t>Hepworth-Sawyer , Russ</t>
  </si>
  <si>
    <t>https://www.taylorfrancis.com/books/9781315646602</t>
    <phoneticPr fontId="5" type="noConversion"/>
  </si>
  <si>
    <t>Corporate Governance Regulation: The changing roles and responsibilities of boards of directors</t>
  </si>
  <si>
    <t>Klettner , Alice</t>
  </si>
  <si>
    <t>https://www.taylorfrancis.com/books/9781315693644</t>
    <phoneticPr fontId="5" type="noConversion"/>
  </si>
  <si>
    <t>Steampunk and Nineteenth-Century Digital Humanities: Literary Retrofuturisms, Media Archaeologies, Alternate Histories</t>
  </si>
  <si>
    <t>Whitson , Roger</t>
  </si>
  <si>
    <t>https://www.taylorfrancis.com/books/9781315717142</t>
    <phoneticPr fontId="5" type="noConversion"/>
  </si>
  <si>
    <t>Sport, Medicine and Health: The medicalization of sport?</t>
  </si>
  <si>
    <t>Malcolm , Dominic</t>
  </si>
  <si>
    <t>https://www.taylorfrancis.com/books/9781315739311</t>
    <phoneticPr fontId="5" type="noConversion"/>
  </si>
  <si>
    <t>Spinoza and Education: Freedom, understanding and empowerment</t>
  </si>
  <si>
    <t>Dahlbeck , Johan</t>
  </si>
  <si>
    <t>https://www.taylorfrancis.com/books/9781315679495</t>
    <phoneticPr fontId="5" type="noConversion"/>
  </si>
  <si>
    <t>Syntax-Phonology Interface: Argumentation from Tone Sandhi in Chinese Dialects</t>
  </si>
  <si>
    <t>Zhang , Hongming</t>
  </si>
  <si>
    <t>https://www.taylorfrancis.com/books/9781317389019</t>
    <phoneticPr fontId="5" type="noConversion"/>
  </si>
  <si>
    <t>An Introduction to Industrial Service Design</t>
  </si>
  <si>
    <t>Miettinen , Satu</t>
  </si>
  <si>
    <t>https://www.taylorfrancis.com/books/9781315566863</t>
    <phoneticPr fontId="5" type="noConversion"/>
  </si>
  <si>
    <t>Sport Analytics: A data-driven approach to sport business and management</t>
  </si>
  <si>
    <t>Fried , Gil</t>
  </si>
  <si>
    <t>https://www.taylorfrancis.com/books/9781315619088</t>
    <phoneticPr fontId="5" type="noConversion"/>
  </si>
  <si>
    <t>Cognitive Behavioral Therapy in Schools: A Tiered Approach to Youth Mental Health Services</t>
  </si>
  <si>
    <t>Raffaele Mendez , Linda</t>
  </si>
  <si>
    <t>https://www.taylorfrancis.com/books/9781315694399</t>
    <phoneticPr fontId="5" type="noConversion"/>
  </si>
  <si>
    <t>Performance Analysis in Team Sports</t>
  </si>
  <si>
    <t>Passos , Pedro</t>
  </si>
  <si>
    <t>https://www.taylorfrancis.com/books/9781315739687</t>
    <phoneticPr fontId="5" type="noConversion"/>
  </si>
  <si>
    <t>Contemporary Worship Music and Everyday Musical Lives</t>
  </si>
  <si>
    <t>Porter , Mark</t>
  </si>
  <si>
    <t>https://www.taylorfrancis.com/books/9781315451299</t>
    <phoneticPr fontId="5" type="noConversion"/>
  </si>
  <si>
    <t>(Re)Constructing Communities in Europe, 1918-1968: Senses of Belonging Below, Beyond and Within the Nation-State</t>
  </si>
  <si>
    <t>Couperus , Stefan</t>
  </si>
  <si>
    <t>https://www.taylorfrancis.com/books/9781315532738</t>
    <phoneticPr fontId="5" type="noConversion"/>
  </si>
  <si>
    <t>H19 傳播學</t>
  </si>
  <si>
    <t>The Discourse of YouTube: Multimodal Text in a Global Context</t>
  </si>
  <si>
    <t>Benson , Phil</t>
  </si>
  <si>
    <t>https://www.taylorfrancis.com/books/9781315646473</t>
    <phoneticPr fontId="5" type="noConversion"/>
  </si>
  <si>
    <t>The Politics of Differentiation in Schools</t>
  </si>
  <si>
    <t>Mills , Martin</t>
  </si>
  <si>
    <t>https://www.taylorfrancis.com/books/9781315757278</t>
    <phoneticPr fontId="5" type="noConversion"/>
  </si>
  <si>
    <t>Nurturing Natures: Attachment and Children's Emotional, Sociocultural and Brain Development</t>
  </si>
  <si>
    <t>Music , Graham</t>
  </si>
  <si>
    <t>https://www.taylorfrancis.com/books/9781315656939</t>
    <phoneticPr fontId="5" type="noConversion"/>
  </si>
  <si>
    <t>Re-Imagining Leisure Studies</t>
  </si>
  <si>
    <t>Blackshaw , Tony</t>
  </si>
  <si>
    <t>https://www.taylorfrancis.com/books/9781315708317</t>
    <phoneticPr fontId="5" type="noConversion"/>
  </si>
  <si>
    <t>A Framework for Cognitive Sociolinguistics</t>
  </si>
  <si>
    <t>Moreno-Fernandez , Francisco</t>
  </si>
  <si>
    <t>https://www.taylorfrancis.com/books/9781315545448</t>
    <phoneticPr fontId="5" type="noConversion"/>
  </si>
  <si>
    <t>Neutrality in Southeast Asia: Concepts and Contexts</t>
  </si>
  <si>
    <t>Tarling , Nicholas</t>
  </si>
  <si>
    <t>https://www.taylorfrancis.com/books/9781315544229</t>
    <phoneticPr fontId="5" type="noConversion"/>
  </si>
  <si>
    <t>Translating Women: Different Voices and New Horizons</t>
  </si>
  <si>
    <t>von Flotow , Luise</t>
  </si>
  <si>
    <t>https://www.taylorfrancis.com/books/9781315624730</t>
    <phoneticPr fontId="5" type="noConversion"/>
  </si>
  <si>
    <t>Form, Art and the Environment: Engaging in Sustainability</t>
  </si>
  <si>
    <t>Blanc , Nathalie</t>
  </si>
  <si>
    <t>https://www.taylorfrancis.com/books/9781315660370</t>
    <phoneticPr fontId="5" type="noConversion"/>
  </si>
  <si>
    <t>Positive Tourism</t>
  </si>
  <si>
    <t>Filep , Sebastian</t>
  </si>
  <si>
    <t>https://www.taylorfrancis.com/books/9781315707129</t>
    <phoneticPr fontId="5" type="noConversion"/>
  </si>
  <si>
    <t>On Ethics and Economics: Conversations with Kenneth J. Arrow</t>
  </si>
  <si>
    <t>Arrow , Kenneth J.</t>
  </si>
  <si>
    <t>https://www.taylorfrancis.com/books/9781315560281</t>
    <phoneticPr fontId="5" type="noConversion"/>
  </si>
  <si>
    <t>Mary Robinson and the Genesis of Romanticism: Literary Dialogues and Debts, 1784-1821</t>
  </si>
  <si>
    <t>Cross , Ashley</t>
  </si>
  <si>
    <t>https://www.taylorfrancis.com/books/9781315466132</t>
    <phoneticPr fontId="5" type="noConversion"/>
  </si>
  <si>
    <t>Financial Development, Economic Crises and Emerging Market Economies</t>
  </si>
  <si>
    <t>Ulgen , Faruk</t>
  </si>
  <si>
    <t>https://www.taylorfrancis.com/books/9781315648644</t>
    <phoneticPr fontId="5" type="noConversion"/>
  </si>
  <si>
    <t>Enhancing Learning through Play: A developmental perspective for early years settings</t>
  </si>
  <si>
    <t>Macintyre , Christine</t>
  </si>
  <si>
    <t>https://www.taylorfrancis.com/books/9781315617107</t>
    <phoneticPr fontId="5" type="noConversion"/>
  </si>
  <si>
    <t>Contemporary Chinese Fiction Writers: Biography, Bibliography, and Critical Assessment</t>
  </si>
  <si>
    <t>Leung , Laifong</t>
  </si>
  <si>
    <t>https://www.taylorfrancis.com/books/9781315719504</t>
    <phoneticPr fontId="5" type="noConversion"/>
  </si>
  <si>
    <t>Financing Healthcare in China: Towards universal health insurance</t>
  </si>
  <si>
    <t>Luk , Sabrina Ching Yuen</t>
  </si>
  <si>
    <t>https://www.taylorfrancis.com/books/9781315516295</t>
    <phoneticPr fontId="5" type="noConversion"/>
  </si>
  <si>
    <t>Religion, State and the United Nations: Value Politics</t>
  </si>
  <si>
    <t>Stensvold , Anne</t>
  </si>
  <si>
    <t>https://www.taylorfrancis.com/books/9781315675572</t>
    <phoneticPr fontId="5" type="noConversion"/>
  </si>
  <si>
    <t>Theoretical Foundations of Macroeconomic Policy: Growth, productivity and public finance</t>
  </si>
  <si>
    <t>Di Bartolomeo , Giovanni</t>
  </si>
  <si>
    <t>https://www.taylorfrancis.com/books/9781315627892</t>
    <phoneticPr fontId="5" type="noConversion"/>
  </si>
  <si>
    <t>Tourism and Leisure Mobilities: Politics, work, and play</t>
  </si>
  <si>
    <t>Rickly , Jillian</t>
  </si>
  <si>
    <t>https://www.taylorfrancis.com/books/9781315686660</t>
    <phoneticPr fontId="5" type="noConversion"/>
  </si>
  <si>
    <t>Violence, Law and the Impossibility of Transitional Justice</t>
  </si>
  <si>
    <t>Turner , Catherine</t>
  </si>
  <si>
    <t>https://www.taylorfrancis.com/books/9781315695044</t>
    <phoneticPr fontId="5" type="noConversion"/>
  </si>
  <si>
    <t>Strategy, Structure and Corporate Governance: Expressing inter-firm networks and group-affiliated companies</t>
  </si>
  <si>
    <t>Daidj , Nabyla</t>
  </si>
  <si>
    <t>https://www.taylorfrancis.com/books/9781315611037</t>
    <phoneticPr fontId="5" type="noConversion"/>
  </si>
  <si>
    <t>Patent Management and Valuation: The Strategic and Geographical Dimension</t>
  </si>
  <si>
    <t>Thoma , Grid</t>
  </si>
  <si>
    <t>https://www.taylorfrancis.com/books/9781315683287</t>
    <phoneticPr fontId="5" type="noConversion"/>
  </si>
  <si>
    <t>Adaptive Educational Technologies for Literacy Instruction</t>
  </si>
  <si>
    <t>Crossley , Scott A.</t>
  </si>
  <si>
    <t>https://www.taylorfrancis.com/books/9781315647500</t>
    <phoneticPr fontId="5" type="noConversion"/>
  </si>
  <si>
    <r>
      <rPr>
        <sz val="10"/>
        <rFont val="新細明體"/>
        <family val="1"/>
        <charset val="136"/>
      </rPr>
      <t>序號</t>
    </r>
    <phoneticPr fontId="5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</si>
  <si>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</si>
  <si>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  <phoneticPr fontId="5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</si>
  <si>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</si>
  <si>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</si>
  <si>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</si>
  <si>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</si>
  <si>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</si>
  <si>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</si>
  <si>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</si>
  <si>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</si>
  <si>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</si>
  <si>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5" type="noConversion"/>
  </si>
  <si>
    <t>連結</t>
    <phoneticPr fontId="5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</si>
  <si>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</si>
  <si>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t>Maternity and Romance Narratives in Early Modern England</t>
  </si>
  <si>
    <t>Bamford , Karen</t>
  </si>
  <si>
    <r>
      <rPr>
        <sz val="10"/>
        <rFont val="新細明體"/>
        <family val="1"/>
        <charset val="136"/>
      </rPr>
      <t>無光碟附件</t>
    </r>
  </si>
  <si>
    <t>https://www.taylorfrancis.com/books/9781315594316</t>
    <phoneticPr fontId="5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</si>
  <si>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</si>
  <si>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Media, Materiality and Memory: Grounding the Groove</t>
  </si>
  <si>
    <t>Roy , Elodie A.</t>
  </si>
  <si>
    <t>https://www.taylorfrancis.com/books/9781315594538</t>
    <phoneticPr fontId="5" type="noConversion"/>
  </si>
  <si>
    <t>Fiction and Social Reality: Literature and Narrative as Sociological Resources</t>
  </si>
  <si>
    <t>Longo , Mariano</t>
  </si>
  <si>
    <t>https://www.taylorfrancis.com/books/9781315582269</t>
    <phoneticPr fontId="5" type="noConversion"/>
  </si>
  <si>
    <t>Copyrighting Creativity: Creative Values, Cultural Heritage Institutions and Systems of Intellectual Property</t>
  </si>
  <si>
    <t>Porsdam , Helle</t>
  </si>
  <si>
    <t>https://www.taylorfrancis.com/books/9781315574257</t>
    <phoneticPr fontId="5" type="noConversion"/>
  </si>
  <si>
    <r>
      <t xml:space="preserve">H09 </t>
    </r>
    <r>
      <rPr>
        <sz val="10"/>
        <rFont val="新細明體"/>
        <family val="1"/>
        <charset val="136"/>
      </rPr>
      <t>人類學</t>
    </r>
  </si>
  <si>
    <t>An Anthropology of Lying: Information in the Doctor-Patient Relationship</t>
  </si>
  <si>
    <t>Fainzang , Sylvie</t>
  </si>
  <si>
    <t>https://www.taylorfrancis.com/books/9781315566757</t>
    <phoneticPr fontId="5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</si>
  <si>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</si>
  <si>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Social Networks and Travel Behaviour</t>
  </si>
  <si>
    <t>Kowald , Matthias</t>
  </si>
  <si>
    <t>https://www.taylorfrancis.com/books/9781315609560</t>
    <phoneticPr fontId="5" type="noConversion"/>
  </si>
  <si>
    <t>Rural Modernity, Everyday Life and Visual Culture</t>
  </si>
  <si>
    <t>Shirley , Rosemary</t>
  </si>
  <si>
    <t>https://www.taylorfrancis.com/books/9781315607184</t>
    <phoneticPr fontId="5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</si>
  <si>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</si>
  <si>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Geographies of Health and Development</t>
  </si>
  <si>
    <t>Kerr , Rachel Bezner</t>
  </si>
  <si>
    <t>https://www.taylorfrancis.com/books/9781315584379</t>
    <phoneticPr fontId="5" type="noConversion"/>
  </si>
  <si>
    <t>Controversies in Tax Law: A Matter of Perspective</t>
  </si>
  <si>
    <t>Infanti , Anthony C.</t>
  </si>
  <si>
    <t>https://www.taylorfrancis.com/books/9781315574110</t>
    <phoneticPr fontId="5" type="noConversion"/>
  </si>
  <si>
    <r>
      <t xml:space="preserve">H13 </t>
    </r>
    <r>
      <rPr>
        <sz val="10"/>
        <rFont val="新細明體"/>
        <family val="1"/>
        <charset val="136"/>
      </rPr>
      <t>法律學</t>
    </r>
  </si>
  <si>
    <t>Consumer Protection and Online Auction Platforms: Towards a Safer Legal Framework</t>
  </si>
  <si>
    <t>Riefa , Christine</t>
  </si>
  <si>
    <t>https://www.taylorfrancis.com/books/9781315573700</t>
    <phoneticPr fontId="5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</si>
  <si>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</si>
  <si>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The Early Modern Child in Art and History</t>
  </si>
  <si>
    <t>Knox Averett , Matthew</t>
  </si>
  <si>
    <t>https://www.taylorfrancis.com/books/9781315653617</t>
    <phoneticPr fontId="5" type="noConversion"/>
  </si>
  <si>
    <t>Drawing the Unbuildable: Seriality and Reproduction in Architecture</t>
  </si>
  <si>
    <t>Cridge , Nerma</t>
  </si>
  <si>
    <t>https://www.taylorfrancis.com/books/9781315764443</t>
    <phoneticPr fontId="5" type="noConversion"/>
  </si>
  <si>
    <t>Tourism in the Green Economy</t>
  </si>
  <si>
    <t>Reddy , Maharaj Vijay</t>
  </si>
  <si>
    <t>https://www.taylorfrancis.com/books/9781315885681</t>
    <phoneticPr fontId="5" type="noConversion"/>
  </si>
  <si>
    <r>
      <t xml:space="preserve">HA2 </t>
    </r>
    <r>
      <rPr>
        <sz val="10"/>
        <rFont val="新細明體"/>
        <family val="1"/>
        <charset val="136"/>
      </rPr>
      <t>體育學</t>
    </r>
  </si>
  <si>
    <t>The Science and Engineering of Sport Surfaces</t>
  </si>
  <si>
    <t>Dixon , Sharon</t>
  </si>
  <si>
    <t>https://www.taylorfrancis.com/books/9780203133385</t>
    <phoneticPr fontId="5" type="noConversion"/>
  </si>
  <si>
    <t>Economic Growth, Efficiency and Inequality</t>
  </si>
  <si>
    <t>Jain , Satish K.</t>
  </si>
  <si>
    <t>https://www.taylorfrancis.com/books/9781315684963</t>
    <phoneticPr fontId="5" type="noConversion"/>
  </si>
  <si>
    <r>
      <t xml:space="preserve">H12 </t>
    </r>
    <r>
      <rPr>
        <sz val="10"/>
        <rFont val="新細明體"/>
        <family val="1"/>
        <charset val="136"/>
      </rPr>
      <t>心理學</t>
    </r>
  </si>
  <si>
    <t>Affective Tourism: Dark routes in conflict</t>
  </si>
  <si>
    <t>Buda , Dorina Maria</t>
  </si>
  <si>
    <t>https://www.taylorfrancis.com/books/9781315742786</t>
    <phoneticPr fontId="5" type="noConversion"/>
  </si>
  <si>
    <t>Arts and Cultural Leadership in Asia</t>
  </si>
  <si>
    <t>Caust , Jo</t>
  </si>
  <si>
    <t>https://www.taylorfrancis.com/books/9781315746739</t>
    <phoneticPr fontId="5" type="noConversion"/>
  </si>
  <si>
    <t>Soft Spaces in Europe: Re-negotiating governance, boundaries and borders</t>
  </si>
  <si>
    <t>Allmendinger , Phil</t>
  </si>
  <si>
    <t>https://www.taylorfrancis.com/books/9781315768403</t>
    <phoneticPr fontId="5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</si>
  <si>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</si>
  <si>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Disorder and the Disinformation Society: The Social Dynamics of Information, Networks and Software</t>
  </si>
  <si>
    <t>Marshall , Jonathan Paul</t>
  </si>
  <si>
    <t>https://www.taylorfrancis.com/books/9781315693460</t>
    <phoneticPr fontId="5" type="noConversion"/>
  </si>
  <si>
    <t>Cinema 4D Apprentice: Real-World Skills for the Aspiring Motion Graphics Artist</t>
  </si>
  <si>
    <t>McQuilkin , Kent</t>
  </si>
  <si>
    <t>https://www.taylorfrancis.com/books/9781315777481</t>
    <phoneticPr fontId="5" type="noConversion"/>
  </si>
  <si>
    <t>Sustainable Housing Reconstruction: Designing resilient housing after natural disasters</t>
  </si>
  <si>
    <t>Charlesworth, Esther</t>
  </si>
  <si>
    <t>https://www.taylorfrancis.com/books/9781315735412</t>
    <phoneticPr fontId="5" type="noConversion"/>
  </si>
  <si>
    <t>Counseling for Wellness and Prevention: Helping People Become Empowered in Systems and Settings</t>
  </si>
  <si>
    <t>Conyne, Robert K.</t>
  </si>
  <si>
    <t>https://www.taylorfrancis.com/books/9781315813844</t>
    <phoneticPr fontId="5" type="noConversion"/>
  </si>
  <si>
    <r>
      <t xml:space="preserve">H11 </t>
    </r>
    <r>
      <rPr>
        <sz val="10"/>
        <rFont val="新細明體"/>
        <family val="1"/>
        <charset val="136"/>
      </rPr>
      <t>教育學</t>
    </r>
  </si>
  <si>
    <t>SmiLE Therapy: Functional Communication and Social Skills for Deaf Students and Students with Special Needs</t>
  </si>
  <si>
    <t>Schamroth , Karin</t>
  </si>
  <si>
    <t>https://www.taylorfrancis.com/books/9781315173467</t>
    <phoneticPr fontId="5" type="noConversion"/>
  </si>
  <si>
    <t>Building Blocks for Communication: Activities for Promoting Language and Communication Skills in Children with Special Educational Needs</t>
  </si>
  <si>
    <t>Eleftheriades , Amy</t>
  </si>
  <si>
    <t>https://www.taylorfrancis.com/books/9781315172439</t>
    <phoneticPr fontId="5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</si>
  <si>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</si>
  <si>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Learning in Later Life: Challenges for Social Work and Social Care</t>
  </si>
  <si>
    <t>Hafford-Letchfield , Trish</t>
  </si>
  <si>
    <t>https://www.taylorfrancis.com/books/9781315591919</t>
    <phoneticPr fontId="5" type="noConversion"/>
  </si>
  <si>
    <t>Challenging Entrepreneurship Research</t>
  </si>
  <si>
    <t>Landstrom , Hans</t>
  </si>
  <si>
    <t>https://www.taylorfrancis.com/books/9781315685915</t>
    <phoneticPr fontId="5" type="noConversion"/>
  </si>
  <si>
    <t>Approaches to Economic Geography: Towards a geographical political economy</t>
  </si>
  <si>
    <t>Hudson , Ray</t>
  </si>
  <si>
    <t>https://www.taylorfrancis.com/books/9781315753249</t>
    <phoneticPr fontId="5" type="noConversion"/>
  </si>
  <si>
    <t>Construction Detailing for Landscape and Garden Design: Surfaces, steps and margins</t>
  </si>
  <si>
    <t>Hensey , Paul</t>
  </si>
  <si>
    <t>https://www.taylorfrancis.com/books/9781315681962</t>
    <phoneticPr fontId="5" type="noConversion"/>
  </si>
  <si>
    <t>A Cultural History of Climate Change</t>
  </si>
  <si>
    <t>Bristow , Tom</t>
  </si>
  <si>
    <t>https://www.taylorfrancis.com/books/9781315734590</t>
    <phoneticPr fontId="5" type="noConversion"/>
  </si>
  <si>
    <t>A Guide to Leadership and Management in Higher Education: Managing Across the Generations</t>
  </si>
  <si>
    <t>Fitch , Poppy</t>
  </si>
  <si>
    <t>https://www.taylorfrancis.com/books/9781315691596</t>
    <phoneticPr fontId="5" type="noConversion"/>
  </si>
  <si>
    <t>Women in Magazines: Research, Representation, Production and Consumption</t>
  </si>
  <si>
    <t>Ritchie , Rachel</t>
  </si>
  <si>
    <t>https://www.taylorfrancis.com/books/9781315741727</t>
    <phoneticPr fontId="5" type="noConversion"/>
  </si>
  <si>
    <t>Aviation English: A lingua franca for pilots and air traffic controllers</t>
  </si>
  <si>
    <t>Estival , Dominique</t>
  </si>
  <si>
    <t>https://www.taylorfrancis.com/books/9781315661179</t>
    <phoneticPr fontId="5" type="noConversion"/>
  </si>
  <si>
    <t>Heritage Cuisines: Traditions, identities and tourism</t>
  </si>
  <si>
    <t>Timothy , Dallen J.</t>
  </si>
  <si>
    <t>https://www.taylorfrancis.com/books/9781315752525</t>
    <phoneticPr fontId="5" type="noConversion"/>
  </si>
  <si>
    <t>A History of Sports Coaching in Britain: Overcoming Amateurism</t>
  </si>
  <si>
    <t>Day , Dave</t>
  </si>
  <si>
    <t>https://www.taylorfrancis.com/books/9781315775067</t>
    <phoneticPr fontId="5" type="noConversion"/>
  </si>
  <si>
    <t>Party Hegemony and Entrepreneurial Power in China: Institutional Change in the Film and Music Industries</t>
  </si>
  <si>
    <t>Meyer-Clement , Elena</t>
  </si>
  <si>
    <t>https://www.taylorfrancis.com/books/9781315689166</t>
    <phoneticPr fontId="5" type="noConversion"/>
  </si>
  <si>
    <t>Cultural Sustainability and Regional Development: Theories and practices of territorialisation</t>
  </si>
  <si>
    <t>Dessein , Joost</t>
  </si>
  <si>
    <t>https://www.taylorfrancis.com/books/9781315737430</t>
    <phoneticPr fontId="5" type="noConversion"/>
  </si>
  <si>
    <t>Ecological Approaches to Early Modern English Texts: A Field Guide to Reading and Teaching</t>
  </si>
  <si>
    <t>Munroe, Jennifer</t>
  </si>
  <si>
    <t>https://www.taylorfrancis.com/books/9781315578668</t>
    <phoneticPr fontId="5" type="noConversion"/>
  </si>
  <si>
    <t>Ageing and Sexualities: Interdisciplinary Perspectives</t>
  </si>
  <si>
    <t>Harding , Rosie</t>
  </si>
  <si>
    <t>https://www.taylorfrancis.com/books/9781315566207</t>
    <phoneticPr fontId="5" type="noConversion"/>
  </si>
  <si>
    <t>Sex and Religion: Two Texts of Early Feminist Psychoanalysis</t>
  </si>
  <si>
    <t>Andreas-Salome , Lou</t>
  </si>
  <si>
    <t>https://www.taylorfrancis.com/books/9781315129211</t>
    <phoneticPr fontId="5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</si>
  <si>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</si>
  <si>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t>Art &amp; Beauty</t>
  </si>
  <si>
    <t>de Wulf , Maurice</t>
  </si>
  <si>
    <t>https://www.taylorfrancis.com/books/9781351273923</t>
    <phoneticPr fontId="5" type="noConversion"/>
  </si>
  <si>
    <t>Disability, Society and Assistive Technology</t>
  </si>
  <si>
    <t>Ravneberg , Bodil</t>
  </si>
  <si>
    <t>https://www.taylorfrancis.com/books/9781315577425</t>
    <phoneticPr fontId="5" type="noConversion"/>
  </si>
  <si>
    <t>101 Stories for Enhancing Happiness and Well-Being: Using Metaphors in Positive Psychology and Therapy</t>
  </si>
  <si>
    <t>Burns , George W.</t>
  </si>
  <si>
    <t>https://www.taylorfrancis.com/books/9781315672854</t>
    <phoneticPr fontId="5" type="noConversion"/>
  </si>
  <si>
    <t>A Political Sociology of Educational Knowledge: Studies of Exclusions and Difference</t>
  </si>
  <si>
    <t>Popkewitz , Thomas A.</t>
  </si>
  <si>
    <t>https://www.taylorfrancis.com/books/9781315528533</t>
    <phoneticPr fontId="5" type="noConversion"/>
  </si>
  <si>
    <t>The Globalization of Internationalization: Emerging Voices and Perspectives</t>
  </si>
  <si>
    <t>de Wit , Hans</t>
  </si>
  <si>
    <t>https://www.taylorfrancis.com/books/9781315657547</t>
    <phoneticPr fontId="5" type="noConversion"/>
  </si>
  <si>
    <t>Personality, Design and Marketing: Matching Design to Customer Personal Preferences</t>
  </si>
  <si>
    <t>Moss , Gloria</t>
  </si>
  <si>
    <t>https://www.taylorfrancis.com/books/9781315267821</t>
    <phoneticPr fontId="5" type="noConversion"/>
  </si>
  <si>
    <t>Information Design: Research and Practice</t>
  </si>
  <si>
    <t>Black , Alison</t>
  </si>
  <si>
    <t>https://www.taylorfrancis.com/books/9781315585680</t>
    <phoneticPr fontId="5" type="noConversion"/>
  </si>
  <si>
    <r>
      <t xml:space="preserve">H04 </t>
    </r>
    <r>
      <rPr>
        <sz val="10"/>
        <rFont val="新細明體"/>
        <family val="1"/>
        <charset val="136"/>
      </rPr>
      <t>語言學</t>
    </r>
  </si>
  <si>
    <t>Human Issues in Translation Technology</t>
  </si>
  <si>
    <t>Kenny , Dorothy</t>
  </si>
  <si>
    <t>https://www.taylorfrancis.com/books/9781315648934</t>
    <phoneticPr fontId="5" type="noConversion"/>
  </si>
  <si>
    <t>Visual Culture and Mathematics in the Early Modern Period</t>
  </si>
  <si>
    <t>Alexander-Skipnes , Ingrid</t>
  </si>
  <si>
    <t>https://www.taylorfrancis.com/books/9781315563435</t>
    <phoneticPr fontId="5" type="noConversion"/>
  </si>
  <si>
    <t>Materializing Memory in Art and Popular Culture</t>
  </si>
  <si>
    <t>Muntean , Laszlo</t>
  </si>
  <si>
    <t>https://www.taylorfrancis.com/books/9781315472171</t>
    <phoneticPr fontId="5" type="noConversion"/>
  </si>
  <si>
    <t>The Grammar of Japanese Mimetics: Perspectives from structure, acquisition, and translation</t>
  </si>
  <si>
    <t>Iwasaki , Noriko</t>
  </si>
  <si>
    <t>https://www.taylorfrancis.com/books/9781315646695</t>
    <phoneticPr fontId="5" type="noConversion"/>
  </si>
  <si>
    <t>Homelessness and Social Work: An Intersectional Approach</t>
  </si>
  <si>
    <t>Zufferey , Carole</t>
  </si>
  <si>
    <t>https://www.taylorfrancis.com/books/9781315717739</t>
    <phoneticPr fontId="5" type="noConversion"/>
  </si>
  <si>
    <t>Design Management</t>
  </si>
  <si>
    <t>Emmitt , Stephen</t>
  </si>
  <si>
    <t>https://www.taylorfrancis.com/books/9781315680316</t>
    <phoneticPr fontId="5" type="noConversion"/>
  </si>
  <si>
    <t>Sport, Education and Social Policy: The state of the social sciences of sport</t>
  </si>
  <si>
    <t>Doll-Tepper , Gudrun</t>
  </si>
  <si>
    <t>https://www.taylorfrancis.com/books/9781315404868</t>
    <phoneticPr fontId="5" type="noConversion"/>
  </si>
  <si>
    <t>Methodological Challenges in Nature-Culture and Environmental History Research</t>
  </si>
  <si>
    <t>Thorpe , Jocelyn</t>
  </si>
  <si>
    <t>https://www.taylorfrancis.com/books/9781315665924</t>
    <phoneticPr fontId="5" type="noConversion"/>
  </si>
  <si>
    <t>Creativity in the British Television Comedy Industry</t>
  </si>
  <si>
    <t>Mills , Brett</t>
  </si>
  <si>
    <t>https://www.taylorfrancis.com/books/9781315751238</t>
    <phoneticPr fontId="5" type="noConversion"/>
  </si>
  <si>
    <t>Conservation of Architectural Ironwork</t>
  </si>
  <si>
    <t>Mitchell , David S.</t>
  </si>
  <si>
    <t>https://www.taylorfrancis.com/books/9781315685304</t>
    <phoneticPr fontId="5" type="noConversion"/>
  </si>
  <si>
    <t>Phenomenology as Qualitative Research: A Critical Analysis of Meaning Attribution</t>
  </si>
  <si>
    <t>Paley , John</t>
  </si>
  <si>
    <t>https://www.taylorfrancis.com/books/9781315623979</t>
    <phoneticPr fontId="5" type="noConversion"/>
  </si>
  <si>
    <t>A Handbook for Teaching Assistants: Teachers and assistants working together</t>
  </si>
  <si>
    <t>Fox , Glenys</t>
  </si>
  <si>
    <t>https://www.taylorfrancis.com/books/9781315647029</t>
    <phoneticPr fontId="5" type="noConversion"/>
  </si>
  <si>
    <t>101 Interventions in Group Therapy</t>
  </si>
  <si>
    <t>Fehr , Scott Simon</t>
  </si>
  <si>
    <t>https://www.taylorfrancis.com/books/9781315657691</t>
    <phoneticPr fontId="5" type="noConversion"/>
  </si>
  <si>
    <t>Autotelic Architect: Changing world, changing practice</t>
  </si>
  <si>
    <t>Sinha , Sumita</t>
  </si>
  <si>
    <t>https://www.taylorfrancis.com/books/9781315743899</t>
    <phoneticPr fontId="5" type="noConversion"/>
  </si>
  <si>
    <t>Mapping the New African Diaspora in China: Race and the Cultural Politics of Belonging</t>
  </si>
  <si>
    <t>Lan , Shanshan</t>
  </si>
  <si>
    <t>https://www.taylorfrancis.com/books/9781315562162</t>
    <phoneticPr fontId="5" type="noConversion"/>
  </si>
  <si>
    <t>Sport in Iceland: How Small Nations Achieve International Success</t>
  </si>
  <si>
    <t>Halldorsson , Vidar</t>
  </si>
  <si>
    <t>https://www.taylorfrancis.com/books/9781315545585</t>
    <phoneticPr fontId="5" type="noConversion"/>
  </si>
  <si>
    <t>Addressing Special Educational Needs and Disability in the Curriculum: Modern Foreign Languages</t>
  </si>
  <si>
    <t>Connor , John</t>
  </si>
  <si>
    <t>https://www.taylorfrancis.com/books/9781315517179</t>
    <phoneticPr fontId="5" type="noConversion"/>
  </si>
  <si>
    <t>Where is Creativity?: A Multi-disciplinary Approach</t>
  </si>
  <si>
    <t>Shorthose , Jim</t>
  </si>
  <si>
    <t>https://www.taylorfrancis.com/books/9781315547466</t>
    <phoneticPr fontId="5" type="noConversion"/>
  </si>
  <si>
    <t>The Routledge Companion to Wellbeing at Work</t>
  </si>
  <si>
    <t>Cooper , Cary</t>
  </si>
  <si>
    <t>https://www.taylorfrancis.com/books/9781315665979</t>
    <phoneticPr fontId="5" type="noConversion"/>
  </si>
  <si>
    <t>Social Work and Research in Advanced Welfare States</t>
  </si>
  <si>
    <t>Hogsbro , Kjeld</t>
  </si>
  <si>
    <t>https://www.taylorfrancis.com/books/9781315279015</t>
    <phoneticPr fontId="5" type="noConversion"/>
  </si>
  <si>
    <t>Pragmatic Perspectives in Phenomenology</t>
  </si>
  <si>
    <t>Svec , Ondrej</t>
  </si>
  <si>
    <t>https://www.taylorfrancis.com/books/9781315453897</t>
    <phoneticPr fontId="5" type="noConversion"/>
  </si>
  <si>
    <t>Women, Peace and Security in Nepal: From Civil War to Post-Conflict Reconstruction</t>
  </si>
  <si>
    <t>Kolås , Åshild</t>
  </si>
  <si>
    <t>https://www.taylorfrancis.com/books/9781315158723</t>
    <phoneticPr fontId="5" type="noConversion"/>
  </si>
  <si>
    <t>A Different Perspective After Brain Injury: A Tilted Point of View</t>
  </si>
  <si>
    <t>Yeoh , Christopher</t>
  </si>
  <si>
    <t>https://www.taylorfrancis.com/books/9781315165783</t>
    <phoneticPr fontId="5" type="noConversion"/>
  </si>
  <si>
    <t>Sport Coaching Research and Practice: Ontology, Interdisciplinarity and Critical Realism</t>
  </si>
  <si>
    <t>North , Julian</t>
  </si>
  <si>
    <t>https://www.taylorfrancis.com/books/9781315753232</t>
    <phoneticPr fontId="5" type="noConversion"/>
  </si>
  <si>
    <t>The New Politics of Materialism: History, Philosophy, Science</t>
  </si>
  <si>
    <t>Ellenzweig , Sarah</t>
  </si>
  <si>
    <t>https://www.taylorfrancis.com/books/9781315268477</t>
    <phoneticPr fontId="5" type="noConversion"/>
  </si>
  <si>
    <t>Toyota's Global Marketing Strategy: Innovation through Breakthrough Thinking and Kaizen</t>
  </si>
  <si>
    <t>Hibino , Shozo</t>
  </si>
  <si>
    <t>Productivity Press</t>
  </si>
  <si>
    <t>https://www.taylorfrancis.com/books/9781315163567</t>
    <phoneticPr fontId="5" type="noConversion"/>
  </si>
  <si>
    <t>Synchronization and Title Sequences: Audio-Visual Semiosis in Motion Graphics</t>
  </si>
  <si>
    <t>Betancourt , Michael</t>
  </si>
  <si>
    <t>https://www.taylorfrancis.com/books/9781315111551</t>
    <phoneticPr fontId="5" type="noConversion"/>
  </si>
  <si>
    <t>Semiotics and Title Sequences: Text-Image Composites in Motion Graphics</t>
  </si>
  <si>
    <t>https://www.taylorfrancis.com/books/9781315206851</t>
    <phoneticPr fontId="5" type="noConversion"/>
  </si>
  <si>
    <t>A Bridge Over Troubled Water: Conflicts and Reconciliation in Groups and Society</t>
  </si>
  <si>
    <t>Ofer , Gila</t>
  </si>
  <si>
    <t>https://www.taylorfrancis.com/books/9780429471223</t>
    <phoneticPr fontId="5" type="noConversion"/>
  </si>
  <si>
    <t>Digital Costume Design and Collaboration: Applications in Academia, Theatre, and Film</t>
  </si>
  <si>
    <t>Jaen , Rafael</t>
  </si>
  <si>
    <t>https://www.taylorfrancis.com/books/9781315677200</t>
    <phoneticPr fontId="5" type="noConversion"/>
  </si>
  <si>
    <t>The Routledge Handbook of Critical Discourse Studies</t>
  </si>
  <si>
    <t>Flowerdew , John</t>
  </si>
  <si>
    <t>https://www.taylorfrancis.com/books/9781315739342</t>
    <phoneticPr fontId="5" type="noConversion"/>
  </si>
  <si>
    <t>Public Administration and Policy in Korea: Its Evolution and Challenges</t>
  </si>
  <si>
    <t>Namkoong , Keun</t>
  </si>
  <si>
    <t>https://www.taylorfrancis.com/books/9781315225678</t>
    <phoneticPr fontId="5" type="noConversion"/>
  </si>
  <si>
    <t>Academics Engaging with Student Writing: Working at the Higher Education Textface</t>
  </si>
  <si>
    <t>Tuck , Jackie</t>
  </si>
  <si>
    <t>https://www.taylorfrancis.com/books/9781315667706</t>
    <phoneticPr fontId="5" type="noConversion"/>
  </si>
  <si>
    <t>Engaging Students Using Cooperative Learning</t>
  </si>
  <si>
    <t>Strebe , John D.</t>
  </si>
  <si>
    <t>https://www.taylorfrancis.com/books/9781315178639</t>
    <phoneticPr fontId="5" type="noConversion"/>
  </si>
  <si>
    <t>Routledge Handbook of Sport and the Environment</t>
  </si>
  <si>
    <t>McCullough , Brian P.</t>
  </si>
  <si>
    <t>https://www.taylorfrancis.com/books/9781315619514</t>
    <phoneticPr fontId="5" type="noConversion"/>
  </si>
  <si>
    <t>Keynes and The General Theory Revisited</t>
  </si>
  <si>
    <t>Kicillof , Axel</t>
  </si>
  <si>
    <t>https://www.taylorfrancis.com/books/9781315105482</t>
    <phoneticPr fontId="5" type="noConversion"/>
  </si>
  <si>
    <t>Foreign Policies toward Taiwan</t>
  </si>
  <si>
    <t>Hu , Shaohua</t>
  </si>
  <si>
    <t>https://www.taylorfrancis.com/books/9781315162140</t>
    <phoneticPr fontId="5" type="noConversion"/>
  </si>
  <si>
    <t>Addressing Special Educational Needs and Disability in the Curriculum: English</t>
  </si>
  <si>
    <t>Hurst , Tim</t>
  </si>
  <si>
    <t>https://www.taylorfrancis.com/books/9781315535852</t>
    <phoneticPr fontId="5" type="noConversion"/>
  </si>
  <si>
    <t>A Guide to Art Therapy Materials, Methods, and Applications: A Practical Step-by-Step Approach</t>
  </si>
  <si>
    <t>Horovitz , Ellen G.</t>
  </si>
  <si>
    <t>https://www.taylorfrancis.com/books/9781315457215</t>
    <phoneticPr fontId="5" type="noConversion"/>
  </si>
  <si>
    <t>The Routledge Companion to Management Information Systems</t>
  </si>
  <si>
    <t>Galliers , Robert</t>
  </si>
  <si>
    <t>https://www.taylorfrancis.com/books/9781315619361</t>
    <phoneticPr fontId="5" type="noConversion"/>
  </si>
  <si>
    <t>Sex in the Digital Age</t>
  </si>
  <si>
    <t>Nixon , Paul G</t>
  </si>
  <si>
    <t>https://www.taylorfrancis.com/books/9781315446240</t>
    <phoneticPr fontId="5" type="noConversion"/>
  </si>
  <si>
    <t>Design for Behaviour Change: Theories and practices of designing for change</t>
  </si>
  <si>
    <t>Niedderer , Kristina</t>
  </si>
  <si>
    <t>https://www.taylorfrancis.com/books/9781315576602</t>
    <phoneticPr fontId="5" type="noConversion"/>
  </si>
  <si>
    <t>A Guide to Supervising Non-native English Writers of Theses and Dissertations: Focusing on the Writing Process</t>
  </si>
  <si>
    <t>Bitchener , John</t>
  </si>
  <si>
    <t>https://www.taylorfrancis.com/books/9780203096482</t>
    <phoneticPr fontId="5" type="noConversion"/>
  </si>
  <si>
    <t>A Material History of Medieval and Early Modern Ciphers: Cryptography and the History of Literacy</t>
  </si>
  <si>
    <t>Ellison , Katherine</t>
  </si>
  <si>
    <t>https://www.taylorfrancis.com/books/9781315267449</t>
    <phoneticPr fontId="5" type="noConversion"/>
  </si>
  <si>
    <t>Civil Society in China and Taiwan: Agency, Class and Boundaries</t>
  </si>
  <si>
    <t>Salmenkari , Taru</t>
  </si>
  <si>
    <t>https://www.taylorfrancis.com/books/9781315672670</t>
    <phoneticPr fontId="5" type="noConversion"/>
  </si>
  <si>
    <t>The PISA Effect on Global Educational Governance</t>
  </si>
  <si>
    <t>Volante , Louis</t>
  </si>
  <si>
    <t>https://www.taylorfrancis.com/books/9781315440521</t>
    <phoneticPr fontId="5" type="noConversion"/>
  </si>
  <si>
    <r>
      <t xml:space="preserve">H14 </t>
    </r>
    <r>
      <rPr>
        <sz val="10"/>
        <rFont val="新細明體"/>
        <family val="1"/>
        <charset val="136"/>
      </rPr>
      <t>政治學</t>
    </r>
  </si>
  <si>
    <t>Phenomenology of Plurality: Hannah Arendt on Political Intersubjectivity</t>
  </si>
  <si>
    <t>Loidolt , Sophie</t>
  </si>
  <si>
    <t>https://www.taylorfrancis.com/books/9781315208565</t>
    <phoneticPr fontId="5" type="noConversion"/>
  </si>
  <si>
    <t>Vehicle Design: Aesthetic Principles in Transportation Design</t>
  </si>
  <si>
    <t>Meadows , Jordan</t>
  </si>
  <si>
    <t>https://www.taylorfrancis.com/books/9781315543147</t>
    <phoneticPr fontId="5" type="noConversion"/>
  </si>
  <si>
    <t>Social Research Methods in Dementia Studies: Inclusion and Innovation</t>
  </si>
  <si>
    <t>Keady , John</t>
  </si>
  <si>
    <t>https://www.taylorfrancis.com/books/9781315517490</t>
    <phoneticPr fontId="5" type="noConversion"/>
  </si>
  <si>
    <t>3D Printing Basics for Entertainment Design</t>
  </si>
  <si>
    <t>McMills , Anne E.</t>
  </si>
  <si>
    <t>https://www.taylorfrancis.com/books/9781315108698</t>
    <phoneticPr fontId="5" type="noConversion"/>
  </si>
  <si>
    <t>The Fascist Nature of Neoliberalism</t>
  </si>
  <si>
    <t>Micocci , Andrea</t>
  </si>
  <si>
    <t>https://www.taylorfrancis.com/books/9781351251204</t>
    <phoneticPr fontId="5" type="noConversion"/>
  </si>
  <si>
    <t>Routledge International Handbook of Golf Science</t>
  </si>
  <si>
    <t>Toms , Martin</t>
  </si>
  <si>
    <t>https://www.taylorfrancis.com/books/9781315641782</t>
    <phoneticPr fontId="5" type="noConversion"/>
  </si>
  <si>
    <t>Digital Qualitative Research in Sport and Physical Activity</t>
  </si>
  <si>
    <t>Bundon , Andrea</t>
  </si>
  <si>
    <t>https://www.taylorfrancis.com/books/9781315304557</t>
    <phoneticPr fontId="5" type="noConversion"/>
  </si>
  <si>
    <t>20 Formative Assessment Strategies that Work: A Guide Across Content and Grade Levels</t>
  </si>
  <si>
    <t>Maxlow , Kate Wolfe</t>
  </si>
  <si>
    <t>https://www.taylorfrancis.com/books/9781315171340</t>
    <phoneticPr fontId="5" type="noConversion"/>
  </si>
  <si>
    <t>Maritime Cross-Border Insolvency: Under the European Insolvency Regulation and the UNCITRAL Model Law</t>
  </si>
  <si>
    <t>Athanassiou , Lia</t>
  </si>
  <si>
    <t>Informa Law from Routledge</t>
  </si>
  <si>
    <t>https://www.taylorfrancis.com/books/9781315182254</t>
    <phoneticPr fontId="5" type="noConversion"/>
  </si>
  <si>
    <t>The Political Economy of Punishment Today: Visions, Debates and Challenges</t>
  </si>
  <si>
    <t>Melossi , Dario</t>
  </si>
  <si>
    <t>https://www.taylorfrancis.com/books/9781315542713</t>
    <phoneticPr fontId="5" type="noConversion"/>
  </si>
  <si>
    <t>Microeconomic Theory: A Heterodox Approach</t>
  </si>
  <si>
    <t>Lee , Frederic S.</t>
  </si>
  <si>
    <t>https://www.taylorfrancis.com/books/9781351265287</t>
    <phoneticPr fontId="5" type="noConversion"/>
  </si>
  <si>
    <t>Home: The Foundations of Belonging</t>
  </si>
  <si>
    <t>O'Connor , Paul</t>
  </si>
  <si>
    <t>https://www.taylorfrancis.com/books/9781315207865</t>
    <phoneticPr fontId="5" type="noConversion"/>
  </si>
  <si>
    <t>Inclusive Place Branding: Critical Perspectives on Theory and Practice</t>
  </si>
  <si>
    <t>Karavatzis , Mihalis</t>
  </si>
  <si>
    <t>https://www.taylorfrancis.com/books/9781315620350</t>
    <phoneticPr fontId="5" type="noConversion"/>
  </si>
  <si>
    <t>The Notebook of a New Clinical Neuropsychologist: Stories From Another World</t>
  </si>
  <si>
    <t>Coetzer , Rudi</t>
  </si>
  <si>
    <t>https://www.taylorfrancis.com/books/9781315122748</t>
    <phoneticPr fontId="5" type="noConversion"/>
  </si>
  <si>
    <t>Methods for Studying Video Games and Religion</t>
  </si>
  <si>
    <t>Šisler , Vít</t>
  </si>
  <si>
    <t>https://www.taylorfrancis.com/books/9781315518336</t>
    <phoneticPr fontId="5" type="noConversion"/>
  </si>
  <si>
    <t>Theatre &amp; Stage Photography: A Guide to Capturing Images of Theatre, Dance, Opera, and Other Performance Events</t>
  </si>
  <si>
    <t>Kenyon , William</t>
  </si>
  <si>
    <t>https://www.taylorfrancis.com/books/9781315271187</t>
    <phoneticPr fontId="5" type="noConversion"/>
  </si>
  <si>
    <t>The Routledge Companion to Picturebooks</t>
  </si>
  <si>
    <t>Kümmerling-Meibauer , Bettina</t>
  </si>
  <si>
    <t>https://www.taylorfrancis.com/books/9781315722986</t>
    <phoneticPr fontId="5" type="noConversion"/>
  </si>
  <si>
    <t>Research and Evaluation in Community, Health and Social Care Settings: Experiences from Practice</t>
  </si>
  <si>
    <t>Guerin , Suzanne</t>
  </si>
  <si>
    <t>https://www.taylorfrancis.com/books/9781315142920</t>
    <phoneticPr fontId="5" type="noConversion"/>
  </si>
  <si>
    <t>(Un)Stable Relations: Horses, Humans and Social Agency</t>
  </si>
  <si>
    <t>Birke , Lynda</t>
  </si>
  <si>
    <t>https://www.taylorfrancis.com/books/9781315675053</t>
    <phoneticPr fontId="5" type="noConversion"/>
  </si>
  <si>
    <t>Cognition and the Built Environment</t>
  </si>
  <si>
    <t>Möystad , Ole</t>
  </si>
  <si>
    <t>https://www.taylorfrancis.com/books/9781315642383</t>
    <phoneticPr fontId="5" type="noConversion"/>
  </si>
  <si>
    <t>The Routledge Handbook of Translation Studies and Linguistics</t>
  </si>
  <si>
    <t>Malmkjaer , Kirsten</t>
  </si>
  <si>
    <t>https://www.taylorfrancis.com/books/9781315692845</t>
    <phoneticPr fontId="5" type="noConversion"/>
  </si>
  <si>
    <t>Prosodic Morphology in Mandarin Chinese</t>
  </si>
  <si>
    <t>Feng , Shengli</t>
  </si>
  <si>
    <t>https://www.taylorfrancis.com/books/9781315392783</t>
    <phoneticPr fontId="5" type="noConversion"/>
  </si>
  <si>
    <t>After Effects for Designers: Graphic and Interactive Design in Motion</t>
  </si>
  <si>
    <t>Jackson , Chris</t>
  </si>
  <si>
    <t>https://www.taylorfrancis.com/books/9781315186283</t>
    <phoneticPr fontId="5" type="noConversion"/>
  </si>
  <si>
    <t>International Biolaw and Shared Ethical Principles: The Universal Declaration on Bioethics and Human Rights</t>
  </si>
  <si>
    <t>Caporale , Cinzia</t>
  </si>
  <si>
    <t>https://www.taylorfrancis.com/books/9781315589312</t>
    <phoneticPr fontId="5" type="noConversion"/>
  </si>
  <si>
    <t>Routledge Handbook of Strength and Conditioning: Sport-specific Programming for High Performance</t>
  </si>
  <si>
    <t>Turner , Anthony</t>
  </si>
  <si>
    <t>https://www.taylorfrancis.com/books/9781315542393</t>
    <phoneticPr fontId="5" type="noConversion"/>
  </si>
  <si>
    <t>A Global Political Economy of Democratisation: Beyond the Internal-External Divide</t>
  </si>
  <si>
    <t>Ayers , Alison J.</t>
  </si>
  <si>
    <t>https://www.taylorfrancis.com/books/9781315177434</t>
    <phoneticPr fontId="5" type="noConversion"/>
  </si>
  <si>
    <t>Dance-Play and Drawing-Telling as Semiotic Tools for Young Children's Learning</t>
  </si>
  <si>
    <t>Deans , Jan</t>
  </si>
  <si>
    <t>https://www.taylorfrancis.com/books/9781315560069</t>
    <phoneticPr fontId="5" type="noConversion"/>
  </si>
  <si>
    <t>Psychoanalytic Reflections on Parenting Teens and Young Adults: Changing Patterns in Modern Love, Loss, and Longing</t>
  </si>
  <si>
    <t>Adelman , Anne J.</t>
  </si>
  <si>
    <t>https://www.taylorfrancis.com/books/9781351262767</t>
    <phoneticPr fontId="5" type="noConversion"/>
  </si>
  <si>
    <t>60 Innovative Cognitive Strategies for the Bright, the Sensitive, and the Creative: New Investigations Into the Home of the Mind</t>
  </si>
  <si>
    <t>Maisel , Eric</t>
  </si>
  <si>
    <t>https://www.taylorfrancis.com/books/9781351203753</t>
    <phoneticPr fontId="5" type="noConversion"/>
  </si>
  <si>
    <t>Emotion Focused Family Therapy with Children and Caregivers: A Trauma-Informed Approach</t>
  </si>
  <si>
    <t>Foroughe , Mirisse</t>
  </si>
  <si>
    <t>https://www.taylorfrancis.com/books/9781315161105</t>
    <phoneticPr fontId="5" type="noConversion"/>
  </si>
  <si>
    <t>Small States and Hegemonic Competition in Southeast Asia: Pursuing Autonomy, Security and Development amid Great Power Politics</t>
  </si>
  <si>
    <t>Tang , Chih-Mao</t>
  </si>
  <si>
    <t>https://www.taylorfrancis.com/books/9781315562599</t>
    <phoneticPr fontId="5" type="noConversion"/>
  </si>
  <si>
    <t>Handbook of Foster Youth</t>
  </si>
  <si>
    <t>Trejos-Castillo , Elizabeth</t>
  </si>
  <si>
    <t>https://www.taylorfrancis.com/books/9781351168243</t>
    <phoneticPr fontId="5" type="noConversion"/>
  </si>
  <si>
    <t>Lacan's Clinical Technique: Lack(a)nian Analysis</t>
  </si>
  <si>
    <t>Quinet , Antonio</t>
  </si>
  <si>
    <t>https://www.taylorfrancis.com/books/9780429476532</t>
    <phoneticPr fontId="5" type="noConversion"/>
  </si>
  <si>
    <t>Women in Business Families: From Past to Present</t>
  </si>
  <si>
    <t>Heinonen , Jarna</t>
  </si>
  <si>
    <t>https://www.taylorfrancis.com/books/9781315206295</t>
    <phoneticPr fontId="5" type="noConversion"/>
  </si>
  <si>
    <t>Offshore Energy and Marine Spatial Planning</t>
  </si>
  <si>
    <t>Yates , Katherine L.</t>
  </si>
  <si>
    <t>https://www.taylorfrancis.com/books/9781315666877</t>
    <phoneticPr fontId="5" type="noConversion"/>
  </si>
  <si>
    <r>
      <t xml:space="preserve">SSS05 </t>
    </r>
    <r>
      <rPr>
        <sz val="10"/>
        <rFont val="新細明體"/>
        <family val="1"/>
        <charset val="136"/>
      </rPr>
      <t>醫學教育</t>
    </r>
  </si>
  <si>
    <t>9781138443037</t>
  </si>
  <si>
    <t>100 Cases in Clinical Ethics and Law</t>
  </si>
  <si>
    <t>Johnston, Carolyn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</si>
  <si>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100 Cases; </t>
    </r>
    <r>
      <rPr>
        <sz val="10"/>
        <rFont val="新細明體"/>
        <family val="1"/>
        <charset val="136"/>
      </rPr>
      <t>無叢書編號</t>
    </r>
  </si>
  <si>
    <t>https://www.taylorfrancis.com/books/9780429155482</t>
    <phoneticPr fontId="2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</si>
  <si>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</si>
  <si>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9781138353138</t>
  </si>
  <si>
    <t>A Century of Geneticists: Mutation to Medicine</t>
    <phoneticPr fontId="2" type="noConversion"/>
  </si>
  <si>
    <t>Dronamraju, Krishna</t>
  </si>
  <si>
    <t>https://www.taylorfrancis.com/books/9781315152257</t>
    <phoneticPr fontId="2" type="noConversion"/>
  </si>
  <si>
    <r>
      <t xml:space="preserve">B1020D6 </t>
    </r>
    <r>
      <rPr>
        <sz val="10"/>
        <rFont val="新細明體"/>
        <family val="1"/>
        <charset val="136"/>
      </rPr>
      <t>放射線及核子醫學</t>
    </r>
  </si>
  <si>
    <t>9781498785433</t>
  </si>
  <si>
    <t>Advanced Radiation Protection Dosimetry</t>
  </si>
  <si>
    <t>Dewji, Shaheen A.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</si>
  <si>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Series in Medical Physics and Biomedical Engineering; </t>
    </r>
    <r>
      <rPr>
        <sz val="10"/>
        <rFont val="新細明體"/>
        <family val="1"/>
        <charset val="136"/>
      </rPr>
      <t>無叢書編號</t>
    </r>
  </si>
  <si>
    <t>https://www.taylorfrancis.com/books/9780429055362</t>
    <phoneticPr fontId="2" type="noConversion"/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</si>
  <si>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</si>
  <si>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t>9781138457133</t>
  </si>
  <si>
    <t>Adverse Drug Interactions: A Handbook for Prescribers</t>
  </si>
  <si>
    <t>Karalliedde, Lakshman Delgoda</t>
  </si>
  <si>
    <t>https://www.taylorfrancis.com/books/9780429160028</t>
    <phoneticPr fontId="2" type="noConversion"/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</si>
  <si>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</si>
  <si>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9781498768146</t>
  </si>
  <si>
    <t>Antifungal Therapy</t>
  </si>
  <si>
    <t>Ghannoum, Mahmoud A.</t>
  </si>
  <si>
    <t>https://www.taylorfrancis.com/books/9780429402012</t>
    <phoneticPr fontId="2" type="noConversion"/>
  </si>
  <si>
    <r>
      <t xml:space="preserve">B3010I2 </t>
    </r>
    <r>
      <rPr>
        <sz val="10"/>
        <rFont val="新細明體"/>
        <family val="1"/>
        <charset val="136"/>
      </rPr>
      <t>獸醫</t>
    </r>
  </si>
  <si>
    <t>9781498703512</t>
  </si>
  <si>
    <t>Avian Medicine and Surgery: Self-Assessment Color Review</t>
  </si>
  <si>
    <t>Forbes, Neil A.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</si>
  <si>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Veterinary Self-Assessment Color Review Series; </t>
    </r>
    <r>
      <rPr>
        <sz val="10"/>
        <rFont val="新細明體"/>
        <family val="1"/>
        <charset val="136"/>
      </rPr>
      <t>無叢書編號</t>
    </r>
  </si>
  <si>
    <t>https://www.taylorfrancis.com/books/9781315119373</t>
    <phoneticPr fontId="2" type="noConversion"/>
  </si>
  <si>
    <t>9781498765305</t>
  </si>
  <si>
    <t>Barile's Clinical Toxicology: Principles and Mechanisms</t>
  </si>
  <si>
    <t>Barile, Frank A.</t>
  </si>
  <si>
    <t>https://www.taylorfrancis.com/books/9780429154829</t>
    <phoneticPr fontId="2" type="noConversion"/>
  </si>
  <si>
    <r>
      <t xml:space="preserve">B1020D1 </t>
    </r>
    <r>
      <rPr>
        <sz val="10"/>
        <rFont val="新細明體"/>
        <family val="1"/>
        <charset val="136"/>
      </rPr>
      <t>骨科</t>
    </r>
  </si>
  <si>
    <t>9781138091726</t>
  </si>
  <si>
    <t>Basic Orthopaedic Sciences</t>
  </si>
  <si>
    <t>Ramachandran, Manoj</t>
  </si>
  <si>
    <t>https://www.taylorfrancis.com/books/9781315117294</t>
    <phoneticPr fontId="2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</si>
  <si>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</si>
  <si>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t>9781498779746</t>
  </si>
  <si>
    <t>Bioresorbable Scaffolds: From Basic Concept to Clinical Applications</t>
  </si>
  <si>
    <t>Onuma, Yoshinobu</t>
  </si>
  <si>
    <t>https://www.taylorfrancis.com/books/9781315380629</t>
    <phoneticPr fontId="2" type="noConversion"/>
  </si>
  <si>
    <r>
      <t xml:space="preserve">B1020B4 </t>
    </r>
    <r>
      <rPr>
        <sz val="10"/>
        <rFont val="新細明體"/>
        <family val="1"/>
        <charset val="136"/>
      </rPr>
      <t>皮膚科</t>
    </r>
  </si>
  <si>
    <t>9781138301849</t>
  </si>
  <si>
    <t>Botulinum Toxins in Clinical Aesthetic Practice: Clinical Adaptations</t>
  </si>
  <si>
    <t>Benedetto, Anthony V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</si>
  <si>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Series in Cosmetic and Laser Therapy; </t>
    </r>
    <r>
      <rPr>
        <sz val="10"/>
        <rFont val="新細明體"/>
        <family val="1"/>
        <charset val="136"/>
      </rPr>
      <t>無叢書編號</t>
    </r>
  </si>
  <si>
    <t>https://www.taylorfrancis.com/books/9780203729847</t>
    <phoneticPr fontId="2" type="noConversion"/>
  </si>
  <si>
    <t>9781138304802</t>
  </si>
  <si>
    <t>Botulinum Toxins in Clinical Aesthetic Practice: Functional Anatomy and Injection Techniques</t>
  </si>
  <si>
    <t>https://www.taylorfrancis.com/books/9780203729755</t>
    <phoneticPr fontId="2" type="noConversion"/>
  </si>
  <si>
    <t>9781482225150</t>
  </si>
  <si>
    <t>Canine Infectious Diseases: Self-Assessment Color Review</t>
  </si>
  <si>
    <t>Hartmann, Katrin</t>
    <phoneticPr fontId="5" type="noConversion"/>
  </si>
  <si>
    <t>https://www.taylorfrancis.com/books/9781315171999</t>
    <phoneticPr fontId="2" type="noConversion"/>
  </si>
  <si>
    <t>9781138464834</t>
  </si>
  <si>
    <t>Clinical Ultrasound: A How-To Guide</t>
  </si>
  <si>
    <t>Kang, Tarina Lee</t>
  </si>
  <si>
    <t>https://www.taylorfrancis.com/books/9780429172946</t>
    <phoneticPr fontId="2" type="noConversion"/>
  </si>
  <si>
    <t>9781482230451</t>
  </si>
  <si>
    <t>Critical Appraisal from Papers to Patient: A Practical Guide</t>
  </si>
  <si>
    <t>Bootland, Duncan</t>
  </si>
  <si>
    <t>https://www.taylorfrancis.com/books/9781315181486</t>
    <phoneticPr fontId="2" type="noConversion"/>
  </si>
  <si>
    <r>
      <t xml:space="preserve">B1020D3 </t>
    </r>
    <r>
      <rPr>
        <sz val="10"/>
        <rFont val="新細明體"/>
        <family val="1"/>
        <charset val="136"/>
      </rPr>
      <t>婦產科</t>
    </r>
  </si>
  <si>
    <t>9781138626416</t>
  </si>
  <si>
    <t>Diagnostic Endometrial Pathology</t>
    <phoneticPr fontId="2" type="noConversion"/>
  </si>
  <si>
    <t>Khong, T. Yee</t>
    <phoneticPr fontId="2" type="noConversion"/>
  </si>
  <si>
    <t>https://www.taylorfrancis.com/books/9781315228686</t>
    <phoneticPr fontId="2" type="noConversion"/>
  </si>
  <si>
    <t>9780367190415</t>
  </si>
  <si>
    <t>Diagnostic Ultrasound: Physics and Equipment</t>
  </si>
  <si>
    <t>Hoskins, Peter R</t>
  </si>
  <si>
    <t>https://www.taylorfrancis.com/books/9781138893603</t>
    <phoneticPr fontId="5" type="noConversion"/>
  </si>
  <si>
    <r>
      <t xml:space="preserve">B101008 </t>
    </r>
    <r>
      <rPr>
        <sz val="10"/>
        <rFont val="新細明體"/>
        <family val="1"/>
        <charset val="136"/>
      </rPr>
      <t>保健營養</t>
    </r>
  </si>
  <si>
    <t>9781498706964</t>
  </si>
  <si>
    <t>Dietary Phosphorus: Health, Nutrition, and Regulatory Aspects</t>
  </si>
  <si>
    <t>Uribarri, Jaime</t>
  </si>
  <si>
    <t>https://www.taylorfrancis.com/books/9781315119533</t>
    <phoneticPr fontId="5" type="noConversion"/>
  </si>
  <si>
    <r>
      <t xml:space="preserve">B1020C1 </t>
    </r>
    <r>
      <rPr>
        <sz val="10"/>
        <rFont val="新細明體"/>
        <family val="1"/>
        <charset val="136"/>
      </rPr>
      <t>心胸外科</t>
    </r>
  </si>
  <si>
    <t>9781482217377</t>
  </si>
  <si>
    <t>Endovascular Skills: Guidewire and Catheter Skills for Endovascular Surgery</t>
  </si>
  <si>
    <t>Schneider, Peter A.</t>
  </si>
  <si>
    <t>https://www.taylorfrancis.com/books/9780429156304</t>
    <phoneticPr fontId="5" type="noConversion"/>
  </si>
  <si>
    <t>9781138091443</t>
  </si>
  <si>
    <t>Extreme and Rare Sports: Performance Demands, Drivers, Functional Foods, and Nutrition</t>
  </si>
  <si>
    <t>Datta, Sourya</t>
  </si>
  <si>
    <t>https://www.taylorfrancis.com/books/9781315108025</t>
    <phoneticPr fontId="5" type="noConversion"/>
  </si>
  <si>
    <t>9781498722445</t>
  </si>
  <si>
    <t>Food Allergy: Molecular and Clinical Practice</t>
  </si>
  <si>
    <t>Lopata, Andreas L.</t>
  </si>
  <si>
    <t>https://www.taylorfrancis.com/books/9781315120126</t>
    <phoneticPr fontId="5" type="noConversion"/>
  </si>
  <si>
    <r>
      <t xml:space="preserve">B1020B1 </t>
    </r>
    <r>
      <rPr>
        <sz val="10"/>
        <rFont val="新細明體"/>
        <family val="1"/>
        <charset val="136"/>
      </rPr>
      <t>小兒科</t>
    </r>
  </si>
  <si>
    <t>9781771884938</t>
  </si>
  <si>
    <t>Food Security and Child Malnutrition: The Impact on Health, Growth, and Well-Being</t>
  </si>
  <si>
    <t>Hassan, Areej</t>
  </si>
  <si>
    <t>Apple Academic Press</t>
  </si>
  <si>
    <t>https://www.taylorfrancis.com/books/9781315365749</t>
    <phoneticPr fontId="5" type="noConversion"/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</si>
  <si>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</si>
  <si>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9781482254280</t>
  </si>
  <si>
    <t>Human Placental Trophoblasts: Impact of Maternal Nutrition</t>
  </si>
  <si>
    <t>Duttaroy, Asim K.</t>
  </si>
  <si>
    <t>https://www.taylorfrancis.com/books/9780429170393</t>
    <phoneticPr fontId="5" type="noConversion"/>
  </si>
  <si>
    <r>
      <t xml:space="preserve">B2010B0 </t>
    </r>
    <r>
      <rPr>
        <sz val="10"/>
        <rFont val="新細明體"/>
        <family val="1"/>
        <charset val="136"/>
      </rPr>
      <t>動物學</t>
    </r>
  </si>
  <si>
    <t>9781498775519</t>
  </si>
  <si>
    <t>Infectious Diseases of the Dog and Cat: A Color Handbook</t>
  </si>
  <si>
    <t>Weese, J. Scott</t>
    <phoneticPr fontId="2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</si>
  <si>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Veterinary Color Handbook Series; </t>
    </r>
    <r>
      <rPr>
        <sz val="10"/>
        <rFont val="新細明體"/>
        <family val="1"/>
        <charset val="136"/>
      </rPr>
      <t>無叢書編號</t>
    </r>
  </si>
  <si>
    <t>https://www.taylorfrancis.com/books/9780429186646</t>
    <phoneticPr fontId="5" type="noConversion"/>
  </si>
  <si>
    <t>9781138708846</t>
  </si>
  <si>
    <t>Lifestyle Medicine</t>
  </si>
  <si>
    <t>Rippe, James M.</t>
  </si>
  <si>
    <t>https://www.taylorfrancis.com/books/9781315201108</t>
    <phoneticPr fontId="5" type="noConversion"/>
  </si>
  <si>
    <t>9780367244682</t>
  </si>
  <si>
    <t>Manual of Definitive Surgical Trauma Care: Incorporating Definitive Anaesthetic Trauma Care</t>
    <phoneticPr fontId="2" type="noConversion"/>
  </si>
  <si>
    <t>Boffard, Kenneth D</t>
  </si>
  <si>
    <t>https://www.taylorfrancis.com/books/9781351012874</t>
    <phoneticPr fontId="5" type="noConversion"/>
  </si>
  <si>
    <r>
      <t xml:space="preserve">B1020A6 </t>
    </r>
    <r>
      <rPr>
        <sz val="10"/>
        <rFont val="新細明體"/>
        <family val="1"/>
        <charset val="136"/>
      </rPr>
      <t>腎臟科新陳代謝及內分泌</t>
    </r>
  </si>
  <si>
    <t>9781138037595</t>
  </si>
  <si>
    <t>Medicinal Plants in Asia for Metabolic Syndrome: Natural Products and Molecular Basis</t>
  </si>
  <si>
    <t>Wiart, Christophe</t>
  </si>
  <si>
    <t>https://www.taylorfrancis.com/books/9781315177755</t>
    <phoneticPr fontId="5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</si>
  <si>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</si>
  <si>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9781771883764</t>
  </si>
  <si>
    <t>Meta-Analysis in Psychiatry Research: Fundamental and Advanced Methods</t>
  </si>
  <si>
    <t>Hanji, Mallikarjun B.</t>
  </si>
  <si>
    <t>https://www.taylorfrancis.com/books/9781315366234</t>
    <phoneticPr fontId="5" type="noConversion"/>
  </si>
  <si>
    <t>9789814463164</t>
  </si>
  <si>
    <t>Nanoparticles in Humans: Experiments, Methods, and Strategies</t>
    <phoneticPr fontId="2" type="noConversion"/>
  </si>
  <si>
    <t>Ruzer, Lev S.</t>
  </si>
  <si>
    <t>Pan Stanford Publishing Pte. Ltd.</t>
  </si>
  <si>
    <t>https://www.taylorfrancis.com/books/9781315364957</t>
    <phoneticPr fontId="5" type="noConversion"/>
  </si>
  <si>
    <t>9781466585812</t>
  </si>
  <si>
    <t>Nutrition and HIV: Epidemiological Evidence to Public Health</t>
  </si>
  <si>
    <t>Mehta, Saurabh</t>
  </si>
  <si>
    <t>https://www.taylorfrancis.com/books/9781351058193</t>
    <phoneticPr fontId="5" type="noConversion"/>
  </si>
  <si>
    <t>9780367001551</t>
  </si>
  <si>
    <t>Operations that made History 2e</t>
  </si>
  <si>
    <t>Ellis, Harold</t>
  </si>
  <si>
    <t>https://www.taylorfrancis.com/books/9780429434280</t>
    <phoneticPr fontId="5" type="noConversion"/>
  </si>
  <si>
    <t>9781444137583</t>
  </si>
  <si>
    <t>Operative Cardiac Surgery</t>
  </si>
  <si>
    <t>Spray, Thomas L.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</si>
  <si>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Rob &amp; Smith's Operative Surgery Series; </t>
    </r>
    <r>
      <rPr>
        <sz val="10"/>
        <rFont val="新細明體"/>
        <family val="1"/>
        <charset val="136"/>
      </rPr>
      <t>無叢書編號</t>
    </r>
  </si>
  <si>
    <t>https://www.taylorfrancis.com/books/9781351175975</t>
    <phoneticPr fontId="5" type="noConversion"/>
  </si>
  <si>
    <t>9781482258646</t>
  </si>
  <si>
    <t>Ophthalmic Disease in Veterinary Medicine</t>
  </si>
  <si>
    <t>Martin, Charles L.</t>
  </si>
  <si>
    <t>https://www.taylorfrancis.com/books/9781315118963</t>
    <phoneticPr fontId="5" type="noConversion"/>
  </si>
  <si>
    <t>9781498741569</t>
  </si>
  <si>
    <t>OSCEs for the MRCS PART B: A Bailey &amp; Love Revision Guide</t>
  </si>
  <si>
    <t>Fishman, Jonathan M.</t>
  </si>
  <si>
    <t>https://www.taylorfrancis.com/books/9781315380520</t>
    <phoneticPr fontId="5" type="noConversion"/>
  </si>
  <si>
    <t>9781498781169</t>
  </si>
  <si>
    <t>Patient Safety: Investigating and Reporting Serious Clinical Incidents</t>
  </si>
  <si>
    <t>Kelsey, Russell</t>
  </si>
  <si>
    <t>https://www.taylorfrancis.com/books/9781315380902</t>
    <phoneticPr fontId="5" type="noConversion"/>
  </si>
  <si>
    <t>9781138346499</t>
  </si>
  <si>
    <t>Pediatric Emergency Medicine: Illustrated Clinical Cases</t>
  </si>
  <si>
    <t>McQueen, Alisa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</si>
  <si>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Illustrated Clinical Cases; </t>
    </r>
    <r>
      <rPr>
        <sz val="10"/>
        <rFont val="新細明體"/>
        <family val="1"/>
        <charset val="136"/>
      </rPr>
      <t>無叢書編號</t>
    </r>
  </si>
  <si>
    <t>https://www.taylorfrancis.com/books/9780429435003</t>
    <phoneticPr fontId="5" type="noConversion"/>
  </si>
  <si>
    <t>9781498749237</t>
  </si>
  <si>
    <t>Pediatric Trauma: Pathophysiology, Diagnosis, and Treatment</t>
  </si>
  <si>
    <t>Wesson, David E.</t>
  </si>
  <si>
    <t>https://www.taylorfrancis.com/books/9781315113746</t>
    <phoneticPr fontId="5" type="noConversion"/>
  </si>
  <si>
    <t>9781498775601</t>
  </si>
  <si>
    <t>Precision Medicine in Cancers and Non-Communicable Diseases</t>
  </si>
  <si>
    <t>Barh, Debmalya</t>
  </si>
  <si>
    <t>https://www.taylorfrancis.com/books/9781315154749</t>
    <phoneticPr fontId="5" type="noConversion"/>
  </si>
  <si>
    <t>9781771880947</t>
  </si>
  <si>
    <t>Prenatal and Childhood Nutrition: Evaluating the Neurocognitive Connections</t>
  </si>
  <si>
    <t>Croft, Cindy</t>
  </si>
  <si>
    <t>https://www.taylorfrancis.com/books/9780429174605</t>
    <phoneticPr fontId="5" type="noConversion"/>
  </si>
  <si>
    <t>9780367147976</t>
  </si>
  <si>
    <t>Problems and Solutions in Medical Physics: Nuclear Medicine Physics</t>
  </si>
  <si>
    <t>Ng, Kwan Hoong</t>
  </si>
  <si>
    <t>https://www.taylorfrancis.com/books/9781482240016</t>
    <phoneticPr fontId="5" type="noConversion"/>
  </si>
  <si>
    <t>9781771887816</t>
  </si>
  <si>
    <t>Statistical Methods in Psychiatry Research and SPSS</t>
  </si>
  <si>
    <t>Reddy, M. Venkataswamy</t>
  </si>
  <si>
    <t>https://www.taylorfrancis.com/books/9780429023309</t>
    <phoneticPr fontId="5" type="noConversion"/>
  </si>
  <si>
    <t>9781482223934</t>
  </si>
  <si>
    <t>Textbook of Chemical Peels: Superficial, Medium, and Deep Peels in Cosmetic Practice</t>
  </si>
  <si>
    <t>Deprez, Philippe</t>
  </si>
  <si>
    <t>https://www.taylorfrancis.com/books/9781315381893</t>
    <phoneticPr fontId="5" type="noConversion"/>
  </si>
  <si>
    <t>9781138497771</t>
  </si>
  <si>
    <t>The Fifteen Minute Hour: Efficient and Effective Patient-Centered Consultation Skills</t>
  </si>
  <si>
    <t>Stuart, Marian R.</t>
  </si>
  <si>
    <t>https://www.taylorfrancis.com/books/9781351017916</t>
    <phoneticPr fontId="5" type="noConversion"/>
  </si>
  <si>
    <t>9780367178000</t>
  </si>
  <si>
    <t>The Laboratory Mouse: A Guide to the Location and Orientation of Tissues for Optimal Histological Evaluation</t>
  </si>
  <si>
    <t>Johnson, Jennifer</t>
  </si>
  <si>
    <t>https://www.taylorfrancis.com/books/9780429057755</t>
    <phoneticPr fontId="5" type="noConversion"/>
  </si>
  <si>
    <t>9781138197060</t>
  </si>
  <si>
    <t>The Welfare of Cattle</t>
  </si>
  <si>
    <t>Engle, Terry</t>
  </si>
  <si>
    <t>https://www.taylorfrancis.com/books/9781315282459</t>
    <phoneticPr fontId="5" type="noConversion"/>
  </si>
  <si>
    <r>
      <t xml:space="preserve">B1020A1 </t>
    </r>
    <r>
      <rPr>
        <sz val="10"/>
        <rFont val="新細明體"/>
        <family val="1"/>
        <charset val="136"/>
      </rPr>
      <t>心胸內科</t>
    </r>
  </si>
  <si>
    <t>9781138558298</t>
  </si>
  <si>
    <t>Tresch and Aronow's Cardiovascular Disease in the Elderly</t>
  </si>
  <si>
    <t>Aronow, Wilbert S.</t>
  </si>
  <si>
    <t>https://www.taylorfrancis.com/books/9781315151311</t>
    <phoneticPr fontId="5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</si>
  <si>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</si>
  <si>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9781138558809</t>
  </si>
  <si>
    <t>Writing High-Quality Medical Publications: A User's Manual</t>
  </si>
  <si>
    <t>Gutkin, Stephen W.</t>
  </si>
  <si>
    <t>https://www.taylorfrancis.com/books/9781315153803</t>
    <phoneticPr fontId="5" type="noConversion"/>
  </si>
  <si>
    <t>9781138451001</t>
  </si>
  <si>
    <t>Writing in English for the Medical Sciences: A Practical Guide</t>
  </si>
  <si>
    <t>Hart, Steve</t>
  </si>
  <si>
    <t>https://www.taylorfrancis.com/books/9780429155000</t>
    <phoneticPr fontId="5" type="noConversion"/>
  </si>
  <si>
    <r>
      <t xml:space="preserve">E10 </t>
    </r>
    <r>
      <rPr>
        <sz val="10"/>
        <rFont val="新細明體"/>
        <family val="1"/>
        <charset val="136"/>
      </rPr>
      <t>能源科技</t>
    </r>
  </si>
  <si>
    <t>9781498747394</t>
  </si>
  <si>
    <t>2D Materials: Characterization, Production and Applications</t>
  </si>
  <si>
    <t>Banks, Craig E.</t>
  </si>
  <si>
    <t>https://www.taylorfrancis.com/books/9781315152042</t>
    <phoneticPr fontId="5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</si>
  <si>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</si>
  <si>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9781498704175</t>
  </si>
  <si>
    <t>2D Materials for Nanoelectronics</t>
  </si>
  <si>
    <t>Houssa, Michel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</si>
  <si>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Series in Materials Science and Engineering; </t>
    </r>
    <r>
      <rPr>
        <sz val="10"/>
        <rFont val="新細明體"/>
        <family val="1"/>
        <charset val="136"/>
      </rPr>
      <t>無叢書編號</t>
    </r>
  </si>
  <si>
    <t>https://www.taylorfrancis.com/books/9780429194559</t>
    <phoneticPr fontId="5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</si>
  <si>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</si>
  <si>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9789814613347</t>
  </si>
  <si>
    <t>50 Years in the Semiconductor Underground</t>
  </si>
  <si>
    <t>Ferry, David K.</t>
  </si>
  <si>
    <t>Jenny Stanford Publishing</t>
  </si>
  <si>
    <t>https://www.taylorfrancis.com/books/9780429189975</t>
    <phoneticPr fontId="5" type="noConversion"/>
  </si>
  <si>
    <r>
      <t xml:space="preserve">E12 </t>
    </r>
    <r>
      <rPr>
        <sz val="10"/>
        <rFont val="新細明體"/>
        <family val="1"/>
        <charset val="136"/>
      </rPr>
      <t>電信工程</t>
    </r>
  </si>
  <si>
    <t>9781138317604</t>
  </si>
  <si>
    <t>5G LTE Narrowband Internet of Things (NB-IoT)</t>
  </si>
  <si>
    <t>Fattah, Hossam</t>
  </si>
  <si>
    <t>https://www.taylorfrancis.com/books/9780429455056</t>
    <phoneticPr fontId="5" type="noConversion"/>
  </si>
  <si>
    <t>9781498751551</t>
  </si>
  <si>
    <t>5G Mobile Communications: Concepts and Technologies</t>
  </si>
  <si>
    <t>Asif, Saad Z.</t>
  </si>
  <si>
    <t>https://www.taylorfrancis.com/books/9780429466342</t>
    <phoneticPr fontId="5" type="noConversion"/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</si>
  <si>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</si>
  <si>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9781482256260</t>
  </si>
  <si>
    <t>A Guide to Publishing for Academics: Inside the Publish or Perish Phenomenon</t>
  </si>
  <si>
    <t>Liebowitz, Jay</t>
  </si>
  <si>
    <t>https://www.taylorfrancis.com/books/9780429174797</t>
    <phoneticPr fontId="5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</si>
  <si>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</si>
  <si>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9780815393597</t>
  </si>
  <si>
    <t>A Hands-On Course in Sensors Using the Arduino and Raspberry Pi</t>
  </si>
  <si>
    <t>Ziemann, Volker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</si>
  <si>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Series in Sensors; </t>
    </r>
    <r>
      <rPr>
        <sz val="10"/>
        <rFont val="新細明體"/>
        <family val="1"/>
        <charset val="136"/>
      </rPr>
      <t>無叢書編號</t>
    </r>
  </si>
  <si>
    <t>https://www.taylorfrancis.com/books/9781351188319</t>
    <phoneticPr fontId="5" type="noConversion"/>
  </si>
  <si>
    <r>
      <t xml:space="preserve">M04 </t>
    </r>
    <r>
      <rPr>
        <sz val="10"/>
        <rFont val="新細明體"/>
        <family val="1"/>
        <charset val="136"/>
      </rPr>
      <t>化學</t>
    </r>
  </si>
  <si>
    <t>9781498750479</t>
  </si>
  <si>
    <t>A Lifecycle Approach to Knowledge Excellence in the Biopharmaceutical Industry</t>
  </si>
  <si>
    <t>Calnan, Nuala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</si>
  <si>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Biotechnology and Bioprocessing; </t>
    </r>
    <r>
      <rPr>
        <sz val="10"/>
        <rFont val="新細明體"/>
        <family val="1"/>
        <charset val="136"/>
      </rPr>
      <t>無叢書編號</t>
    </r>
  </si>
  <si>
    <t>https://www.taylorfrancis.com/books/9781315368337</t>
    <phoneticPr fontId="5" type="noConversion"/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</si>
  <si>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</si>
  <si>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t>9781498763691</t>
  </si>
  <si>
    <t>Acetic Acid Bacteria: Fundamentals and Food Applications</t>
  </si>
  <si>
    <t>Sengun, Ilkin Yucel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</si>
  <si>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Food Biology Series; </t>
    </r>
    <r>
      <rPr>
        <sz val="10"/>
        <rFont val="新細明體"/>
        <family val="1"/>
        <charset val="136"/>
      </rPr>
      <t>無叢書編號</t>
    </r>
  </si>
  <si>
    <t>https://www.taylorfrancis.com/books/9781315153490</t>
    <phoneticPr fontId="5" type="noConversion"/>
  </si>
  <si>
    <t>9781786760289</t>
  </si>
  <si>
    <t>Achieving sustainable cultivation of rice.Volume 2, Cultivation, pest and disease management</t>
    <phoneticPr fontId="2" type="noConversion"/>
  </si>
  <si>
    <t>Sasaki, Takuji</t>
  </si>
  <si>
    <t>Burleigh Dodds Science Publishing</t>
  </si>
  <si>
    <t>https://www.taylorfrancis.com/books/9781351114196</t>
    <phoneticPr fontId="5" type="noConversion"/>
  </si>
  <si>
    <t>9781138069817</t>
  </si>
  <si>
    <t>Acting and Character Animation: The Art of Animated Films, Acting and Visualizing</t>
  </si>
  <si>
    <t>Giesen, Rolf</t>
  </si>
  <si>
    <t>https://www.taylorfrancis.com/books/9781315155036</t>
    <phoneticPr fontId="5" type="noConversion"/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</si>
  <si>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</si>
  <si>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t>9781138050600</t>
  </si>
  <si>
    <t>Additive Manufacturing: Applications and Innovations</t>
  </si>
  <si>
    <t>Singh, Rupinder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</si>
  <si>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Manufacturing Design and Technology; </t>
    </r>
    <r>
      <rPr>
        <sz val="10"/>
        <rFont val="新細明體"/>
        <family val="1"/>
        <charset val="136"/>
      </rPr>
      <t>無叢書編號</t>
    </r>
  </si>
  <si>
    <t>https://www.taylorfrancis.com/books/9781315168678</t>
    <phoneticPr fontId="5" type="noConversion"/>
  </si>
  <si>
    <t>9780815346326</t>
  </si>
  <si>
    <t>Advanced Bifunctional Electrochemical Catalysts for Metal-Air Batteries</t>
  </si>
  <si>
    <t>Wang, Yan-Jie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</si>
  <si>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Electrochemical Energy Storage and Conversion; </t>
    </r>
    <r>
      <rPr>
        <sz val="10"/>
        <rFont val="新細明體"/>
        <family val="1"/>
        <charset val="136"/>
      </rPr>
      <t>無叢書編號</t>
    </r>
  </si>
  <si>
    <t>https://www.taylorfrancis.com/books/9781351170727</t>
    <phoneticPr fontId="5" type="noConversion"/>
  </si>
  <si>
    <t>9780815378372</t>
  </si>
  <si>
    <t>Advanced Wireless Sensing Techniques for 5G Networks</t>
  </si>
  <si>
    <t>Bagwari, Ashish</t>
  </si>
  <si>
    <t>Chapman and Hall/CRC</t>
  </si>
  <si>
    <t>https://www.taylorfrancis.com/books/9781351021746</t>
    <phoneticPr fontId="5" type="noConversion"/>
  </si>
  <si>
    <r>
      <t xml:space="preserve">E11 </t>
    </r>
    <r>
      <rPr>
        <sz val="10"/>
        <rFont val="新細明體"/>
        <family val="1"/>
        <charset val="136"/>
      </rPr>
      <t>環境工程</t>
    </r>
  </si>
  <si>
    <t>9781498700542</t>
  </si>
  <si>
    <t>Advances in Biodegradation and Bioremediation of Industrial Waste</t>
  </si>
  <si>
    <t>Chandra, Ram</t>
  </si>
  <si>
    <t>https://www.taylorfrancis.com/books/9780429089251</t>
  </si>
  <si>
    <r>
      <t xml:space="preserve">E18 </t>
    </r>
    <r>
      <rPr>
        <sz val="10"/>
        <rFont val="新細明體"/>
        <family val="1"/>
        <charset val="136"/>
      </rPr>
      <t>電力工程</t>
    </r>
  </si>
  <si>
    <t>9781138300279</t>
  </si>
  <si>
    <t>Advances in Discrete-Time Sliding Mode Control: Theory and Applications</t>
  </si>
  <si>
    <t>Argha, Ahmadreza</t>
  </si>
  <si>
    <t>https://www.taylorfrancis.com/books/9781315136141</t>
  </si>
  <si>
    <t>9781138305250</t>
  </si>
  <si>
    <t>Advancing Food Integrity: GMO Regulation, Agroecology, and Urban Agriculture</t>
  </si>
  <si>
    <t>Steier, Gabriela</t>
  </si>
  <si>
    <t>https://www.taylorfrancis.com/books/9780203729441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</si>
  <si>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</si>
  <si>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9781466580855</t>
  </si>
  <si>
    <t>Ageing of Infrastructure: A Life-Cycle Approach</t>
  </si>
  <si>
    <t>Collins, Frank</t>
  </si>
  <si>
    <t>https://www.taylorfrancis.com/books/9780429455704</t>
  </si>
  <si>
    <t>9781138197978</t>
  </si>
  <si>
    <t>Agilizing the Enterprise: Collaborative Leadership, Dynamic Strategy, and Organizational Flexibility</t>
  </si>
  <si>
    <t>Raynus, Joseph</t>
  </si>
  <si>
    <t>https://www.taylorfrancis.com/books/9781315271729</t>
  </si>
  <si>
    <t>9781771884273</t>
  </si>
  <si>
    <t>Air Quality: Monitoring, Measuring, and Modeling Environmental Hazards</t>
  </si>
  <si>
    <t>Ragazzi, Marco</t>
  </si>
  <si>
    <t>https://www.taylorfrancis.com/books/9781315366074</t>
  </si>
  <si>
    <r>
      <t xml:space="preserve">M07 </t>
    </r>
    <r>
      <rPr>
        <sz val="10"/>
        <rFont val="新細明體"/>
        <family val="1"/>
        <charset val="136"/>
      </rPr>
      <t>海洋科學</t>
    </r>
  </si>
  <si>
    <t>9781498718738</t>
  </si>
  <si>
    <t>An Introduction to Fish Migration</t>
  </si>
  <si>
    <t>Morais, Pedro</t>
  </si>
  <si>
    <t>https://www.taylorfrancis.com/books/9780429082474</t>
  </si>
  <si>
    <r>
      <t xml:space="preserve">E02 </t>
    </r>
    <r>
      <rPr>
        <sz val="10"/>
        <rFont val="新細明體"/>
        <family val="1"/>
        <charset val="136"/>
      </rPr>
      <t>化學工程</t>
    </r>
  </si>
  <si>
    <t>9781498736220</t>
  </si>
  <si>
    <t>An Introduction to High-Pressure Science and Technology</t>
  </si>
  <si>
    <t>Recio, J. Manuel</t>
  </si>
  <si>
    <t>https://www.taylorfrancis.com/books/9780429155932</t>
  </si>
  <si>
    <t>9781498778954</t>
  </si>
  <si>
    <t>Animal Sourced Foods for Developing Economies: Preservation, Nutrition, and Safety</t>
  </si>
  <si>
    <t>Khan, Muhammad Issa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</si>
  <si>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World Food Preservation Center Book Series; </t>
    </r>
    <r>
      <rPr>
        <sz val="10"/>
        <rFont val="新細明體"/>
        <family val="1"/>
        <charset val="136"/>
      </rPr>
      <t>無叢書編號</t>
    </r>
  </si>
  <si>
    <t>https://www.taylorfrancis.com/books/9780429398575</t>
  </si>
  <si>
    <t>9781498759205</t>
  </si>
  <si>
    <t>Antenna Engineering: Theory and Problems</t>
  </si>
  <si>
    <t>Levin, Boris</t>
  </si>
  <si>
    <t>https://www.taylorfrancis.com/books/9781315367712</t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</si>
  <si>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</si>
  <si>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9781138028395</t>
  </si>
  <si>
    <t>Antibiotics and Antibiotic Resistance in the Environment</t>
  </si>
  <si>
    <t>Amabile-Cuevas, Carlos F.</t>
  </si>
  <si>
    <t>https://www.taylorfrancis.com/books/9780429225970</t>
  </si>
  <si>
    <t>9780815355311</t>
  </si>
  <si>
    <t>Artificial Intelligence for Autonomous Networks</t>
  </si>
  <si>
    <t>Gilbert, Mazin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</si>
  <si>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Artificial Intelligence and Robotics Series; </t>
    </r>
    <r>
      <rPr>
        <sz val="10"/>
        <rFont val="新細明體"/>
        <family val="1"/>
        <charset val="136"/>
      </rPr>
      <t>無叢書編號</t>
    </r>
  </si>
  <si>
    <t>https://www.taylorfrancis.com/books/9781351130165</t>
  </si>
  <si>
    <t>9781138035232</t>
  </si>
  <si>
    <t>Asphaltene Deposition: Fundamentals, Prediction, Prevention, and Remediation</t>
  </si>
  <si>
    <t>Vargas, Francisco M.</t>
  </si>
  <si>
    <t>https://www.taylorfrancis.com/books/9781315268866</t>
  </si>
  <si>
    <t>9781498736251</t>
  </si>
  <si>
    <t>Atomization and Sprays</t>
  </si>
  <si>
    <t>Lefebvre, Arthur H.</t>
  </si>
  <si>
    <t>https://www.taylorfrancis.com/books/9781315120911</t>
  </si>
  <si>
    <t>9781498762748</t>
  </si>
  <si>
    <t>Audio and Speech Processing with MATLAB</t>
  </si>
  <si>
    <t>Hill, Paul</t>
  </si>
  <si>
    <t>https://www.taylorfrancis.com/books/9780429444067</t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</si>
  <si>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</si>
  <si>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t>9781138610767</t>
  </si>
  <si>
    <t>Automation in the Virtual Testing of Mechanical Systems: Theories and Implementation Techniques</t>
  </si>
  <si>
    <t>Sivertsen, Ole Ivar</t>
  </si>
  <si>
    <t>https://www.taylorfrancis.com/books/9780429465581</t>
  </si>
  <si>
    <t>9781138593732</t>
  </si>
  <si>
    <t>Behavior Trees in Robotics and AI: An Introduction</t>
  </si>
  <si>
    <t>Colledanchise, Michele</t>
  </si>
  <si>
    <t>https://www.taylorfrancis.com/books/9780429489105</t>
  </si>
  <si>
    <r>
      <t xml:space="preserve">M01 </t>
    </r>
    <r>
      <rPr>
        <sz val="10"/>
        <rFont val="新細明體"/>
        <family val="1"/>
        <charset val="136"/>
      </rPr>
      <t>統計</t>
    </r>
  </si>
  <si>
    <t>9781138082168</t>
  </si>
  <si>
    <t>Big Data Analytics: A Social Network Approach</t>
  </si>
  <si>
    <t>Panda, Mrutyunjaya</t>
  </si>
  <si>
    <t>https://www.taylorfrancis.com/books/9781315112626</t>
  </si>
  <si>
    <t>9781138095885</t>
  </si>
  <si>
    <t>Big Data Analytics in Future Power Systems</t>
  </si>
  <si>
    <t>Zobaa, Ahmed F.</t>
  </si>
  <si>
    <t>https://www.taylorfrancis.com/books/9781315105499</t>
  </si>
  <si>
    <t>9780815387107</t>
  </si>
  <si>
    <t>Big Data in Omics and Imaging: Integrated Analysis and Causal Inference</t>
  </si>
  <si>
    <t>Xiong, Momiao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</si>
  <si>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Mathematical and Computational Biology; </t>
    </r>
    <r>
      <rPr>
        <sz val="10"/>
        <rFont val="新細明體"/>
        <family val="1"/>
        <charset val="136"/>
      </rPr>
      <t>無叢書編號</t>
    </r>
  </si>
  <si>
    <t>https://www.taylorfrancis.com/books/9781351172646</t>
  </si>
  <si>
    <t>9781498724388</t>
  </si>
  <si>
    <t>Big Data Strategies for Agile Business</t>
  </si>
  <si>
    <t>Unhelkar, Bhuvan</t>
  </si>
  <si>
    <t>https://www.taylorfrancis.com/books/9781315120232</t>
  </si>
  <si>
    <t>9781138033184</t>
  </si>
  <si>
    <t>Biofueled Reciprocating Internal Combustion Engines</t>
  </si>
  <si>
    <t>Subramanian, K.A.</t>
  </si>
  <si>
    <t>https://www.taylorfrancis.com/books/9781315116785</t>
  </si>
  <si>
    <t>9781138093720</t>
  </si>
  <si>
    <t>Biofuels from Food Waste: Applications of Saccharification using Fungal Solid State Fermentation</t>
  </si>
  <si>
    <t>Trzcinski, Antoine Prandota</t>
  </si>
  <si>
    <t>https://www.taylorfrancis.com/books/9781315104690</t>
  </si>
  <si>
    <r>
      <t xml:space="preserve">B2010A0 </t>
    </r>
    <r>
      <rPr>
        <sz val="10"/>
        <rFont val="新細明體"/>
        <family val="1"/>
        <charset val="136"/>
      </rPr>
      <t>植物學</t>
    </r>
  </si>
  <si>
    <t>9781498737111</t>
  </si>
  <si>
    <t>Biology, Physiology and Molecular Biology of Weeds</t>
  </si>
  <si>
    <t>Jugulam, Mithila</t>
  </si>
  <si>
    <t>https://www.taylorfrancis.com/books/9781315121031</t>
  </si>
  <si>
    <r>
      <t xml:space="preserve">B3010C1 </t>
    </r>
    <r>
      <rPr>
        <sz val="10"/>
        <rFont val="新細明體"/>
        <family val="1"/>
        <charset val="136"/>
      </rPr>
      <t>生工及生機</t>
    </r>
  </si>
  <si>
    <t>9781466506992</t>
  </si>
  <si>
    <t>Bionanotechnology: Principles and Applications</t>
  </si>
  <si>
    <t>Anal, Anil Kumar</t>
  </si>
  <si>
    <t>https://www.taylorfrancis.com/books/9781315116587</t>
  </si>
  <si>
    <t>9781138035973</t>
  </si>
  <si>
    <t>Bioprocess Engineering for a Green Environment</t>
  </si>
  <si>
    <t>Sivasubramanian, V.</t>
  </si>
  <si>
    <t>https://www.taylorfrancis.com/books/9781315232379</t>
  </si>
  <si>
    <t>9781771884495</t>
  </si>
  <si>
    <t>Bioresources Technology in Sustainable Agriculture: Biological and Biochemical Research</t>
  </si>
  <si>
    <t>Abdullah, Mohamad Faiz Foong</t>
  </si>
  <si>
    <t>https://www.taylorfrancis.com/books/9781315365961</t>
  </si>
  <si>
    <t>9781771885362</t>
  </si>
  <si>
    <t>Climate Change and the Oceanic Carbon Cycle: Variables and Consequences</t>
  </si>
  <si>
    <t>Ferrera, Isabel</t>
  </si>
  <si>
    <t>https://www.taylorfrancis.com/books/9781315207490</t>
  </si>
  <si>
    <t>9781498776776</t>
  </si>
  <si>
    <t>Complex Survey Data Analysis with SAS</t>
  </si>
  <si>
    <t>Lewis, Taylor H.</t>
  </si>
  <si>
    <t>https://www.taylorfrancis.com/books/9781315366906</t>
  </si>
  <si>
    <t>9781498775984</t>
  </si>
  <si>
    <t>Computational Exome and Genome Analysis</t>
  </si>
  <si>
    <t>Robinson, Peter N.</t>
  </si>
  <si>
    <t>https://www.taylorfrancis.com/books/9781315154770</t>
  </si>
  <si>
    <t>9781498776455</t>
  </si>
  <si>
    <t>Convex Optimization for Signal Processing and Communications: From Fundamentals to Applications</t>
  </si>
  <si>
    <t>Chi, Chong-Yung</t>
  </si>
  <si>
    <t>https://www.taylorfrancis.com/books/9781315366920</t>
  </si>
  <si>
    <r>
      <t xml:space="preserve">E61 </t>
    </r>
    <r>
      <rPr>
        <sz val="10"/>
        <rFont val="新細明體"/>
        <family val="1"/>
        <charset val="136"/>
      </rPr>
      <t>控制工程</t>
    </r>
  </si>
  <si>
    <t>9781498770392</t>
  </si>
  <si>
    <t>Convolutional Neural Networks in Visual Computing: A Concise Guide</t>
  </si>
  <si>
    <t>Venkatesan, Ragav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</si>
  <si>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Data-Enabled Engineering; </t>
    </r>
    <r>
      <rPr>
        <sz val="10"/>
        <rFont val="新細明體"/>
        <family val="1"/>
        <charset val="136"/>
      </rPr>
      <t>無叢書編號</t>
    </r>
  </si>
  <si>
    <t>https://www.taylorfrancis.com/books/9781315154282</t>
  </si>
  <si>
    <t>9781498742092</t>
  </si>
  <si>
    <t>Data Science and Analytics with Python</t>
  </si>
  <si>
    <t>Rogel-Salazar, Jesus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</si>
  <si>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Data Mining and Knowledge Discovery Series; </t>
    </r>
    <r>
      <rPr>
        <sz val="10"/>
        <rFont val="新細明體"/>
        <family val="1"/>
        <charset val="136"/>
      </rPr>
      <t>無叢書編號</t>
    </r>
  </si>
  <si>
    <t>https://www.taylorfrancis.com/books/9781315151670</t>
  </si>
  <si>
    <r>
      <t xml:space="preserve">E80 </t>
    </r>
    <r>
      <rPr>
        <sz val="10"/>
        <rFont val="新細明體"/>
        <family val="1"/>
        <charset val="136"/>
      </rPr>
      <t>海洋工程</t>
    </r>
  </si>
  <si>
    <t>9781482254464</t>
  </si>
  <si>
    <t>Design Principles of Ships and Marine Structures</t>
  </si>
  <si>
    <t>Misra, S. C.</t>
  </si>
  <si>
    <t>https://www.taylorfrancis.com/books/9780429170447</t>
  </si>
  <si>
    <r>
      <t xml:space="preserve">E71 </t>
    </r>
    <r>
      <rPr>
        <sz val="10"/>
        <rFont val="新細明體"/>
        <family val="1"/>
        <charset val="136"/>
      </rPr>
      <t>航太科技</t>
    </r>
  </si>
  <si>
    <t>9781439868614</t>
  </si>
  <si>
    <t>Digital Avionics Handbook</t>
  </si>
  <si>
    <t>Spitzer, Cary R.</t>
  </si>
  <si>
    <t>https://www.taylorfrancis.com/books/9781315216980</t>
  </si>
  <si>
    <r>
      <t xml:space="preserve">SSS04 </t>
    </r>
    <r>
      <rPr>
        <sz val="10"/>
        <rFont val="新細明體"/>
        <family val="1"/>
        <charset val="136"/>
      </rPr>
      <t>應用科學教育</t>
    </r>
  </si>
  <si>
    <t>9781482250770</t>
  </si>
  <si>
    <t>Digital Character Development: Theory and Practice</t>
  </si>
  <si>
    <t>O'Neill, Rob</t>
  </si>
  <si>
    <t>A K Peters/CRC Press</t>
  </si>
  <si>
    <t>https://www.taylorfrancis.com/books/9780429160127</t>
  </si>
  <si>
    <t>9781466581463</t>
  </si>
  <si>
    <t>Electrochemical Polymer Electrolyte Membranes</t>
  </si>
  <si>
    <t>Fang, Jianhua</t>
  </si>
  <si>
    <t>https://www.taylorfrancis.com/books/9780429103551</t>
  </si>
  <si>
    <t>9781138490734</t>
  </si>
  <si>
    <t>Electromagnetic and Acoustic Wave Tomography: Direct and Inverse Problems in Practical Applications</t>
  </si>
  <si>
    <t>Blaunstein, Nathan</t>
  </si>
  <si>
    <t>https://www.taylorfrancis.com/books/9780429488276</t>
  </si>
  <si>
    <t>9781498702485</t>
  </si>
  <si>
    <t>EMC for Installers: Electromagnetic Compatibility of Systems and Installations</t>
  </si>
  <si>
    <t>Helvoort, Mark Van</t>
  </si>
  <si>
    <t>https://www.taylorfrancis.com/books/9781315119359</t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</si>
  <si>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</si>
  <si>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9781138628892</t>
  </si>
  <si>
    <t>Environmental Pollutants and their Bioremediation Approaches</t>
  </si>
  <si>
    <t>Bharagava, Ram Naresh</t>
  </si>
  <si>
    <t>https://www.taylorfrancis.com/books/9781315173351</t>
  </si>
  <si>
    <t>9789814774963</t>
  </si>
  <si>
    <t>Environmental Science: Society, Nature, and Technology</t>
  </si>
  <si>
    <t>Akitsu, Takashiro</t>
  </si>
  <si>
    <t>https://www.taylorfrancis.com/books/9780429468230</t>
  </si>
  <si>
    <t>9781771882668</t>
  </si>
  <si>
    <t>E-Systems for the 21st Century: Concept, Developments, and Applications.Volume 2, E-Learning, E-Maintenance, E-Portfolio, E-System, and E-Voting</t>
    <phoneticPr fontId="2" type="noConversion"/>
  </si>
  <si>
    <t>Kadry, Seifedine</t>
  </si>
  <si>
    <t>https://www.taylorfrancis.com/books/9781315366579</t>
  </si>
  <si>
    <t>9781138744387</t>
  </si>
  <si>
    <t>Feature Engineering for Machine Learning and Data Analytics</t>
  </si>
  <si>
    <t>Dong, Guozhu</t>
  </si>
  <si>
    <t>https://www.taylorfrancis.com/books/9781315181080</t>
  </si>
  <si>
    <t>9781138581029</t>
  </si>
  <si>
    <t>Fermentation Microbiology and Biotechnology</t>
  </si>
  <si>
    <t>El-Mansi, E. M. T.</t>
  </si>
  <si>
    <t>https://www.taylorfrancis.com/books/9780429506987</t>
  </si>
  <si>
    <r>
      <t xml:space="preserve">E07 </t>
    </r>
    <r>
      <rPr>
        <sz val="10"/>
        <rFont val="新細明體"/>
        <family val="1"/>
        <charset val="136"/>
      </rPr>
      <t>食品工程</t>
    </r>
  </si>
  <si>
    <t>9781498740791</t>
  </si>
  <si>
    <t>Fermented Foods, PART I: Biochemistry and Biotechnology</t>
  </si>
  <si>
    <t>Montet, Didier</t>
  </si>
  <si>
    <t>https://www.taylorfrancis.com/books/9780429183768</t>
  </si>
  <si>
    <t>9781138637849</t>
  </si>
  <si>
    <t>Fermented Foods, PART II: Technological Interventions</t>
  </si>
  <si>
    <t>Ray, Ramesh C.</t>
  </si>
  <si>
    <t>https://www.taylorfrancis.com/books/9781315205359</t>
  </si>
  <si>
    <t>9781138036949</t>
  </si>
  <si>
    <t>Fingerprinting Analysis and Quality Control Methods of Herbal Medicines</t>
  </si>
  <si>
    <t>Pandey, Ravindra Kumar</t>
  </si>
  <si>
    <t>https://www.taylorfrancis.com/books/9781315178172</t>
  </si>
  <si>
    <r>
      <t xml:space="preserve">M02 </t>
    </r>
    <r>
      <rPr>
        <sz val="10"/>
        <rFont val="新細明體"/>
        <family val="1"/>
        <charset val="136"/>
      </rPr>
      <t>數學</t>
    </r>
  </si>
  <si>
    <t>9781482254648</t>
  </si>
  <si>
    <t>Finite Element Methods for Eigenvalue Problems</t>
  </si>
  <si>
    <t>Sun, Jiguang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</si>
  <si>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Monographs and Research Notes in Mathematics; </t>
    </r>
    <r>
      <rPr>
        <sz val="10"/>
        <rFont val="新細明體"/>
        <family val="1"/>
        <charset val="136"/>
      </rPr>
      <t>無叢書編號</t>
    </r>
  </si>
  <si>
    <t>https://www.taylorfrancis.com/books/9781315372419</t>
  </si>
  <si>
    <t>9781138294790</t>
  </si>
  <si>
    <t>FinTech: The Technology Driving Disruption in the Financial Services Industry</t>
  </si>
  <si>
    <t>Arjunwadkar, Parag Y</t>
  </si>
  <si>
    <t>https://www.taylorfrancis.com/books/9781351036504</t>
  </si>
  <si>
    <t>9781498742733</t>
  </si>
  <si>
    <t>Firefighters' Clothing and Equipment: Performance, Protection, and Comfort</t>
  </si>
  <si>
    <t>Song, Guowen</t>
  </si>
  <si>
    <t>https://www.taylorfrancis.com/books/9780429444876</t>
  </si>
  <si>
    <t>9781482224375</t>
  </si>
  <si>
    <t>Food By-Product Based Functional Food Powders</t>
  </si>
  <si>
    <t>Tokuşoğlu, Özlem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</si>
  <si>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Nutraceuticals; </t>
    </r>
    <r>
      <rPr>
        <sz val="10"/>
        <rFont val="新細明體"/>
        <family val="1"/>
        <charset val="136"/>
      </rPr>
      <t>無叢書編號</t>
    </r>
  </si>
  <si>
    <t>https://www.taylorfrancis.com/books/9781315373607</t>
  </si>
  <si>
    <t>9781498780612</t>
  </si>
  <si>
    <t>Frame-By-Frame Stop Motion: The Guide to Non-Puppet Photographic Animation Techniques</t>
  </si>
  <si>
    <t>Gasek, Tom</t>
  </si>
  <si>
    <t>https://www.taylorfrancis.com/books/9781315155166</t>
  </si>
  <si>
    <t>9781466582569</t>
  </si>
  <si>
    <t>Future Sustainable Ecosystems: Complexity, Risk, and Uncertainty</t>
  </si>
  <si>
    <t>Newlands, Nathaniel K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</si>
  <si>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Applied Environmental Statistics; </t>
    </r>
    <r>
      <rPr>
        <sz val="10"/>
        <rFont val="新細明體"/>
        <family val="1"/>
        <charset val="136"/>
      </rPr>
      <t>無叢書編號</t>
    </r>
  </si>
  <si>
    <t>https://www.taylorfrancis.com/books/9781315374239</t>
  </si>
  <si>
    <t>9781138098800</t>
  </si>
  <si>
    <t>Game Design Workshop: A Playcentric Approach to Creating Innovative Games</t>
  </si>
  <si>
    <t>Fullerton, Tracy</t>
  </si>
  <si>
    <t>https://www.taylorfrancis.com/books/9781315104300</t>
  </si>
  <si>
    <t>9781498708777</t>
  </si>
  <si>
    <t>Geologic Fundamentals of Geothermal Energy</t>
  </si>
  <si>
    <t>Boden, David R.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</si>
  <si>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Energy and the Environment; </t>
    </r>
    <r>
      <rPr>
        <sz val="10"/>
        <rFont val="新細明體"/>
        <family val="1"/>
        <charset val="136"/>
      </rPr>
      <t>無叢書編號</t>
    </r>
  </si>
  <si>
    <t>https://www.taylorfrancis.com/books/9781315371436</t>
  </si>
  <si>
    <t>9781138353121</t>
  </si>
  <si>
    <t>Graphene and Carbon Nanotubes for Advanced Lithium Ion Batteries</t>
  </si>
  <si>
    <t>Figerez, Stelbin Peter</t>
  </si>
  <si>
    <t>https://www.taylorfrancis.com/books/9780429434389</t>
  </si>
  <si>
    <t>9781498742849</t>
  </si>
  <si>
    <t>Groundwater Assessment, Modeling, and Management</t>
  </si>
  <si>
    <t>Thangarajan, M.</t>
  </si>
  <si>
    <t>https://www.taylorfrancis.com/books/9781315369044</t>
  </si>
  <si>
    <t>9781584887805</t>
  </si>
  <si>
    <t>Handbook of Discrete and Combinatorial Mathematics</t>
  </si>
  <si>
    <t>Rosen, Kenneth H.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</si>
  <si>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Discrete Mathematics and Its Applications; </t>
    </r>
    <r>
      <rPr>
        <sz val="10"/>
        <rFont val="新細明體"/>
        <family val="1"/>
        <charset val="136"/>
      </rPr>
      <t>無叢書編號</t>
    </r>
  </si>
  <si>
    <t>https://www.taylorfrancis.com/books/9781315156484</t>
  </si>
  <si>
    <r>
      <t xml:space="preserve">E15 </t>
    </r>
    <r>
      <rPr>
        <sz val="10"/>
        <rFont val="新細明體"/>
        <family val="1"/>
        <charset val="136"/>
      </rPr>
      <t>光電工程</t>
    </r>
  </si>
  <si>
    <t>9781498747134</t>
  </si>
  <si>
    <t>Handbook of GaN Semiconductor Materials and Devices</t>
  </si>
  <si>
    <t>Bi, Wengang (Wayne)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</si>
  <si>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Series in Optics and Optoelectronics; </t>
    </r>
    <r>
      <rPr>
        <sz val="10"/>
        <rFont val="新細明體"/>
        <family val="1"/>
        <charset val="136"/>
      </rPr>
      <t>無叢書編號</t>
    </r>
  </si>
  <si>
    <t>https://www.taylorfrancis.com/books/9781315152011</t>
  </si>
  <si>
    <t>9781498709712</t>
  </si>
  <si>
    <t>Handbook of Halal Food Production</t>
  </si>
  <si>
    <t>Riaz, Mian N.</t>
  </si>
  <si>
    <t>https://www.taylorfrancis.com/books/9781315119564</t>
  </si>
  <si>
    <t>9781466555563</t>
  </si>
  <si>
    <t>Handbook of Membrane Separations: Chemical, Pharmaceutical, Food, and Biotechnological Applications</t>
  </si>
  <si>
    <t>Pabby, Anil K.</t>
  </si>
  <si>
    <t>https://www.taylorfrancis.com/books/9780429097614</t>
  </si>
  <si>
    <t>9781498783934</t>
  </si>
  <si>
    <t>Illegal Online File Sharing, Decision-Analysis, and the Pricing of Digital Goods</t>
  </si>
  <si>
    <t>Nwogugu, Michael I. C.</t>
  </si>
  <si>
    <t>https://www.taylorfrancis.com/books/9781315383149</t>
  </si>
  <si>
    <t>9781498796187</t>
  </si>
  <si>
    <t>Image Operators: Image Processing in Python</t>
  </si>
  <si>
    <t>Kinser, Jason M.</t>
  </si>
  <si>
    <t>https://www.taylorfrancis.com/books/9780429451188</t>
  </si>
  <si>
    <t>9781498709590</t>
  </si>
  <si>
    <t>Industrial Design Engineering: Inventive Problem Solving</t>
  </si>
  <si>
    <t>Wang, John X.</t>
  </si>
  <si>
    <t>https://www.taylorfrancis.com/books/9781315163666</t>
  </si>
  <si>
    <t>9781138320659</t>
  </si>
  <si>
    <t>Intellectual Assets for Engineers and Scientists: Creation and Management</t>
  </si>
  <si>
    <t>Racherla, Uday S.</t>
  </si>
  <si>
    <t>https://www.taylorfrancis.com/books/9780429436918</t>
  </si>
  <si>
    <t>9781138316843</t>
  </si>
  <si>
    <t>Intelligence in IoT-enabled Smart Cities</t>
  </si>
  <si>
    <t>Al-Turjman, Fadi</t>
  </si>
  <si>
    <t>https://www.taylorfrancis.com/books/9780429022456</t>
  </si>
  <si>
    <t>9781138318632</t>
  </si>
  <si>
    <t>Internet of Things Security: Challenges, Advances, and Analytics</t>
  </si>
  <si>
    <t>Patel, Chintan</t>
  </si>
  <si>
    <t>https://www.taylorfrancis.com/books/9780429454448</t>
  </si>
  <si>
    <t>9781498712033</t>
  </si>
  <si>
    <t>Introduction to Computational Models with Python</t>
  </si>
  <si>
    <t>Garrido, Jose M.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</si>
  <si>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Computational Science; </t>
    </r>
    <r>
      <rPr>
        <sz val="10"/>
        <rFont val="新細明體"/>
        <family val="1"/>
        <charset val="136"/>
      </rPr>
      <t>無叢書編號</t>
    </r>
  </si>
  <si>
    <t>https://www.taylorfrancis.com/books/9780429183263</t>
  </si>
  <si>
    <t>9789814745567</t>
  </si>
  <si>
    <t>Introduction to Nanoelectronic Single-Electron Circuit Design</t>
  </si>
  <si>
    <t>Hoekstra, Jaap</t>
  </si>
  <si>
    <t>https://www.taylorfrancis.com/books/9781315364483</t>
  </si>
  <si>
    <t>9780815394372</t>
  </si>
  <si>
    <t>Introduction to Python Programming</t>
  </si>
  <si>
    <t>S, Gowrishankar</t>
  </si>
  <si>
    <t>https://www.taylorfrancis.com/books/9781351013239</t>
  </si>
  <si>
    <t>9780815369714</t>
  </si>
  <si>
    <t>IoT and Low-Power Wireless: Circuits, Architectures, and Techniques</t>
  </si>
  <si>
    <t>Siu, Christopher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</si>
  <si>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Devices, Circuits, and Systems; </t>
    </r>
    <r>
      <rPr>
        <sz val="10"/>
        <rFont val="新細明體"/>
        <family val="1"/>
        <charset val="136"/>
      </rPr>
      <t>無叢書編號</t>
    </r>
  </si>
  <si>
    <t>https://www.taylorfrancis.com/books/9781351251662</t>
  </si>
  <si>
    <t>9781498733212</t>
  </si>
  <si>
    <t>ISO 9001: 2015 - A Complete Guide to Quality Management Systems</t>
  </si>
  <si>
    <t>Abuhav, Itay</t>
  </si>
  <si>
    <t>https://www.taylorfrancis.com/books/9781315369808</t>
  </si>
  <si>
    <t>9789814800518</t>
  </si>
  <si>
    <t>Learning Approaches in Signal Processing</t>
  </si>
  <si>
    <t>Siu, Wan-Chi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</si>
  <si>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Jenny Stanford Series on Digital Signal Processing; </t>
    </r>
    <r>
      <rPr>
        <sz val="10"/>
        <rFont val="新細明體"/>
        <family val="1"/>
        <charset val="136"/>
      </rPr>
      <t>無叢書編號</t>
    </r>
  </si>
  <si>
    <t>https://www.taylorfrancis.com/books/9780429061141</t>
  </si>
  <si>
    <r>
      <t xml:space="preserve">B2010A0 </t>
    </r>
    <r>
      <rPr>
        <sz val="10"/>
        <rFont val="新細明體"/>
        <family val="1"/>
        <charset val="136"/>
      </rPr>
      <t>植物學</t>
    </r>
    <phoneticPr fontId="5" type="noConversion"/>
  </si>
  <si>
    <t>9781138089518</t>
  </si>
  <si>
    <t>Lexicon of Pulse Crops</t>
  </si>
  <si>
    <t>Mikić, Aleksandar</t>
  </si>
  <si>
    <t>https://www.taylorfrancis.com/books/9781315109176</t>
  </si>
  <si>
    <t>9781482243017</t>
  </si>
  <si>
    <t>LiDAR Remote Sensing and Applications</t>
  </si>
  <si>
    <t>Dong, Pinliang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</si>
  <si>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Remote Sensing Applications Series; </t>
    </r>
    <r>
      <rPr>
        <sz val="10"/>
        <rFont val="新細明體"/>
        <family val="1"/>
        <charset val="136"/>
      </rPr>
      <t>無叢書編號</t>
    </r>
  </si>
  <si>
    <t>https://www.taylorfrancis.com/books/9781351233354</t>
  </si>
  <si>
    <t>9781926895710</t>
  </si>
  <si>
    <t>Management Science in Hospitality and Tourism: Theory, Practice, and Applications</t>
  </si>
  <si>
    <t>Uysal, Muzaffer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</si>
  <si>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Advances in Hospitality and Tourism; </t>
    </r>
    <r>
      <rPr>
        <sz val="10"/>
        <rFont val="新細明體"/>
        <family val="1"/>
        <charset val="136"/>
      </rPr>
      <t>無叢書編號</t>
    </r>
  </si>
  <si>
    <t>https://www.taylorfrancis.com/books/9781315365046</t>
  </si>
  <si>
    <t>9781771887168</t>
  </si>
  <si>
    <t>Mangroves for Building Resilience to Climate Change: a field manual</t>
  </si>
  <si>
    <t>Mandal, R.N.</t>
  </si>
  <si>
    <t>https://www.taylorfrancis.com/books/9780429487781</t>
  </si>
  <si>
    <t>9781482299434</t>
  </si>
  <si>
    <t>Marine Pollution and Climate Change</t>
  </si>
  <si>
    <t>Arias, Andres Hugo</t>
  </si>
  <si>
    <t>https://www.taylorfrancis.com/books/9781315119243</t>
  </si>
  <si>
    <t>9781498754903</t>
  </si>
  <si>
    <t>Materials Aspect of Thermoelectricity</t>
  </si>
  <si>
    <t>Uher, Ctirad</t>
  </si>
  <si>
    <t>https://www.taylorfrancis.com/books/9781315197029</t>
  </si>
  <si>
    <r>
      <t xml:space="preserve">M03 </t>
    </r>
    <r>
      <rPr>
        <sz val="10"/>
        <rFont val="新細明體"/>
        <family val="1"/>
        <charset val="136"/>
      </rPr>
      <t>物理</t>
    </r>
  </si>
  <si>
    <t>9789814411813</t>
  </si>
  <si>
    <t>Materials for Sustainable Energy Applications: Conversion, Storage, Transmission, and Consumption</t>
  </si>
  <si>
    <t>Munoz-Rojas, David</t>
  </si>
  <si>
    <t>https://www.taylorfrancis.com/books/9781315364964</t>
  </si>
  <si>
    <t>9781138035393</t>
  </si>
  <si>
    <t>Measurement Technology for Process Automation</t>
  </si>
  <si>
    <t>Andersson, Anders</t>
  </si>
  <si>
    <t>https://www.taylorfrancis.com/books/9781315267913</t>
  </si>
  <si>
    <t>9781138091887</t>
  </si>
  <si>
    <t>Microbiological Examination Methods of Food and Water: A Laboratory Manual</t>
  </si>
  <si>
    <t>da Silva, Neusely</t>
  </si>
  <si>
    <t>https://www.taylorfrancis.com/books/9781315165011</t>
  </si>
  <si>
    <t>9781138033009</t>
  </si>
  <si>
    <t>MIMO Wireless Communications over Generalized Fading Channels</t>
  </si>
  <si>
    <t>Kumbhani, Brijesh</t>
  </si>
  <si>
    <t>https://www.taylorfrancis.com/books/9781315116778</t>
  </si>
  <si>
    <t>9781482245950</t>
  </si>
  <si>
    <t>Molecular Materials: Preparation, Characterization, and Applications</t>
  </si>
  <si>
    <t>Malhotra, Sanjay V.</t>
  </si>
  <si>
    <t>https://www.taylorfrancis.com/books/9781315118697</t>
  </si>
  <si>
    <t>9781498735322</t>
  </si>
  <si>
    <t>Multi-Carrier Communication Systems with Examples in MATLAB: A New Perspective</t>
  </si>
  <si>
    <t>Hassan, Emad S.</t>
  </si>
  <si>
    <t>https://www.taylorfrancis.com/books/9780429083716</t>
  </si>
  <si>
    <t>9781498748247</t>
  </si>
  <si>
    <t>Multilevel Modeling Using Mplus</t>
  </si>
  <si>
    <t>Finch, W. Holmes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</si>
  <si>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Statistics in the Social and Behavioral Sciences; </t>
    </r>
    <r>
      <rPr>
        <sz val="10"/>
        <rFont val="新細明體"/>
        <family val="1"/>
        <charset val="136"/>
      </rPr>
      <t>無叢書編號</t>
    </r>
  </si>
  <si>
    <t>https://www.taylorfrancis.com/books/9781315165882</t>
  </si>
  <si>
    <t>9781498763516</t>
  </si>
  <si>
    <t>Nanomaterials in Energy Devices</t>
  </si>
  <si>
    <t>Kiat, Jun Hieng</t>
  </si>
  <si>
    <t>https://www.taylorfrancis.com/books/9781315153445</t>
  </si>
  <si>
    <t>9780815378686</t>
  </si>
  <si>
    <t>Neural Networks for Robotics: An Engineering Perspective</t>
  </si>
  <si>
    <t>Arana-Daniel, Nancy</t>
  </si>
  <si>
    <t>https://www.taylorfrancis.com/books/9781351231794</t>
  </si>
  <si>
    <t>9781138028104</t>
  </si>
  <si>
    <t>Non-Destructive Techniques for the Evaluation of Structures and Infrastructure</t>
  </si>
  <si>
    <t>Riveiro, Belén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</si>
  <si>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Structures and Infrastructures; </t>
    </r>
    <r>
      <rPr>
        <sz val="10"/>
        <rFont val="新細明體"/>
        <family val="1"/>
        <charset val="136"/>
      </rPr>
      <t>無叢書編號</t>
    </r>
  </si>
  <si>
    <t>https://www.taylorfrancis.com/books/9780429226212</t>
  </si>
  <si>
    <t>9781498729918</t>
  </si>
  <si>
    <t>Novel Postharvest Treatments of Fresh Produce</t>
  </si>
  <si>
    <t>Pareek, Sunil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</si>
  <si>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Innovations in Postharvest Technology Series; </t>
    </r>
    <r>
      <rPr>
        <sz val="10"/>
        <rFont val="新細明體"/>
        <family val="1"/>
        <charset val="136"/>
      </rPr>
      <t>無叢書編號</t>
    </r>
  </si>
  <si>
    <t>https://www.taylorfrancis.com/books/9781315370149</t>
  </si>
  <si>
    <t>9781466551176</t>
  </si>
  <si>
    <t>Optics Essentials: An Interdisciplinary Guide</t>
  </si>
  <si>
    <t>Yacoubian, Araz</t>
  </si>
  <si>
    <t>https://www.taylorfrancis.com/books/9781315216324</t>
  </si>
  <si>
    <t>9781498764599</t>
  </si>
  <si>
    <t>Optics Manufacturing: Components and Systems</t>
  </si>
  <si>
    <t>Gerhard, Christoph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</si>
  <si>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Optical Sciences and Applications of Light; </t>
    </r>
    <r>
      <rPr>
        <sz val="10"/>
        <rFont val="新細明體"/>
        <family val="1"/>
        <charset val="136"/>
      </rPr>
      <t>無叢書編號</t>
    </r>
  </si>
  <si>
    <t>https://www.taylorfrancis.com/books/9781351228367</t>
  </si>
  <si>
    <t>9781498724890</t>
  </si>
  <si>
    <t>Photosynthetic Protein-Based Photovoltaics</t>
  </si>
  <si>
    <t>Tan, Swee Ching</t>
  </si>
  <si>
    <t>https://www.taylorfrancis.com/books/9781315120249</t>
  </si>
  <si>
    <t>9781771886550</t>
  </si>
  <si>
    <t>Physical Chemistry for Chemists and Chemical Engineers: Multidisciplinary Research Perspectives</t>
  </si>
  <si>
    <t>Vakhrushev, Alexander V.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</si>
  <si>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Innovations in Physical Chemistry; </t>
    </r>
    <r>
      <rPr>
        <sz val="10"/>
        <rFont val="新細明體"/>
        <family val="1"/>
        <charset val="136"/>
      </rPr>
      <t>無叢書編號</t>
    </r>
  </si>
  <si>
    <t>https://www.taylorfrancis.com/books/9781315146584</t>
  </si>
  <si>
    <t>9781771886277</t>
  </si>
  <si>
    <t>Physical Chemistry for Engineering and Applied Sciences: Theoretical and Methodological Implications</t>
  </si>
  <si>
    <t>Haghi, A. K.</t>
  </si>
  <si>
    <t>https://www.taylorfrancis.com/books/9781315109725</t>
  </si>
  <si>
    <t>9781138481114</t>
  </si>
  <si>
    <t>Polysaccharide based Nano-Biocarrier in Drug Delivery</t>
  </si>
  <si>
    <t>Giri, Tapan Kumar</t>
  </si>
  <si>
    <t>https://www.taylorfrancis.com/books/9780429449437</t>
  </si>
  <si>
    <t>9789814745451</t>
  </si>
  <si>
    <t>Poorly Soluble Drugs: Dissolution and Drug Release</t>
  </si>
  <si>
    <t>Webster, Gregory K.</t>
  </si>
  <si>
    <t>https://www.taylorfrancis.com/books/9781315364537</t>
  </si>
  <si>
    <t>9781466587397</t>
  </si>
  <si>
    <t>Practical Handbook of Microbiology</t>
  </si>
  <si>
    <t>Goldman, Emanuel</t>
  </si>
  <si>
    <t>https://www.taylorfrancis.com/books/9780429168932</t>
  </si>
  <si>
    <t>9789814613637</t>
  </si>
  <si>
    <t>Proteotronics: Development of Protein-Based Electronics</t>
  </si>
  <si>
    <t>Alfinito, Eleonora</t>
  </si>
  <si>
    <t>https://www.taylorfrancis.com/books/9780429083532</t>
  </si>
  <si>
    <t>9781138094376</t>
  </si>
  <si>
    <t>Python for Bioinformatics</t>
  </si>
  <si>
    <t>Bassi, Sebastian</t>
  </si>
  <si>
    <t>https://www.taylorfrancis.com/books/9781315268743</t>
  </si>
  <si>
    <t>9781498772556</t>
  </si>
  <si>
    <t>R Primer</t>
  </si>
  <si>
    <t>Ekstrom, Claus Thorn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</si>
  <si>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The R Series; </t>
    </r>
    <r>
      <rPr>
        <sz val="10"/>
        <rFont val="新細明體"/>
        <family val="1"/>
        <charset val="136"/>
      </rPr>
      <t>無叢書編號</t>
    </r>
  </si>
  <si>
    <t>https://www.taylorfrancis.com/books/9781315154411</t>
  </si>
  <si>
    <t>9781498766098</t>
  </si>
  <si>
    <t>R Programming and Its Applications in Financial Mathematics</t>
  </si>
  <si>
    <t>Ohsaki, Shuichi</t>
  </si>
  <si>
    <t>https://www.taylorfrancis.com/books/9781315153810</t>
  </si>
  <si>
    <t>9781498719124</t>
  </si>
  <si>
    <t>Representation Theory of Symmetric Groups</t>
  </si>
  <si>
    <t>Meliot, Pierre-Loic</t>
  </si>
  <si>
    <t>https://www.taylorfrancis.com/books/9781315371016</t>
  </si>
  <si>
    <r>
      <t xml:space="preserve">SSS07 </t>
    </r>
    <r>
      <rPr>
        <sz val="10"/>
        <rFont val="新細明體"/>
        <family val="1"/>
        <charset val="136"/>
      </rPr>
      <t>科普教育與傳播</t>
    </r>
  </si>
  <si>
    <t>9781138323261</t>
  </si>
  <si>
    <t>Reverse Design: Super Mario World</t>
  </si>
  <si>
    <t>Holleman, Patrick</t>
  </si>
  <si>
    <t>https://www.taylorfrancis.com/books/9780429450556</t>
  </si>
  <si>
    <t>9781138324770</t>
  </si>
  <si>
    <t>Reverse Design: Final Fantasy VII</t>
  </si>
  <si>
    <t>https://www.taylorfrancis.com/books/9780429450716</t>
  </si>
  <si>
    <t>9781138702400</t>
  </si>
  <si>
    <t>Robotics and Mechatronics for Agriculture</t>
  </si>
  <si>
    <t>Zhang, Dan</t>
  </si>
  <si>
    <t>https://www.taylorfrancis.com/books/9781315203638</t>
  </si>
  <si>
    <r>
      <t xml:space="preserve">M06 </t>
    </r>
    <r>
      <rPr>
        <sz val="10"/>
        <rFont val="新細明體"/>
        <family val="1"/>
        <charset val="136"/>
      </rPr>
      <t>大氣科學</t>
    </r>
  </si>
  <si>
    <t>9781138091849</t>
  </si>
  <si>
    <t>Rocks and Minerals in Thin Section: A Colour Atlas</t>
  </si>
  <si>
    <t>MacKenzie, W.S.</t>
  </si>
  <si>
    <t>https://www.taylorfrancis.com/books/9781315116365</t>
  </si>
  <si>
    <t>9781138036284</t>
  </si>
  <si>
    <t>Rotor Systems: Analysis and Identification</t>
  </si>
  <si>
    <t>Tiwari, Rajiv</t>
  </si>
  <si>
    <t>https://www.taylorfrancis.com/books/9781315230962</t>
  </si>
  <si>
    <t>9781138740983</t>
  </si>
  <si>
    <t>Sample Size Calculations in Clinical Research</t>
  </si>
  <si>
    <t>Chow, Shein-Chung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</si>
  <si>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Biostatistics Series; </t>
    </r>
    <r>
      <rPr>
        <sz val="10"/>
        <rFont val="新細明體"/>
        <family val="1"/>
        <charset val="136"/>
      </rPr>
      <t>無叢書編號</t>
    </r>
  </si>
  <si>
    <t>https://www.taylorfrancis.com/books/9781315183084</t>
  </si>
  <si>
    <t>9781498774222</t>
  </si>
  <si>
    <t>Signal Transduction and Smooth Muscle</t>
  </si>
  <si>
    <t>Trebak, Mohamed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</si>
  <si>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Methods in Signal Transduction Series; </t>
    </r>
    <r>
      <rPr>
        <sz val="10"/>
        <rFont val="新細明體"/>
        <family val="1"/>
        <charset val="136"/>
      </rPr>
      <t>無叢書編號</t>
    </r>
  </si>
  <si>
    <t>https://www.taylorfrancis.com/books/9781315154589</t>
  </si>
  <si>
    <t>9781466580770</t>
  </si>
  <si>
    <t>Singular Optics</t>
  </si>
  <si>
    <t>Gbur, Gregory J.</t>
  </si>
  <si>
    <t>https://www.taylorfrancis.com/books/9781315374260</t>
  </si>
  <si>
    <t>9781138305182</t>
  </si>
  <si>
    <t>Situational Game Design</t>
  </si>
  <si>
    <t>Upton, Brian</t>
  </si>
  <si>
    <t>https://www.taylorfrancis.com/books/9781315398020</t>
  </si>
  <si>
    <t>9781498745673</t>
  </si>
  <si>
    <t>Soft Computing in Engineering</t>
  </si>
  <si>
    <t>Ghaboussi, Jamshid</t>
  </si>
  <si>
    <t>https://www.taylorfrancis.com/books/9780429470134</t>
  </si>
  <si>
    <t>9781138345997</t>
  </si>
  <si>
    <t>Software Defined-WAN for the Digital Age: A Bold Transition to Next Generation Networking</t>
  </si>
  <si>
    <t>Wang, David W.</t>
  </si>
  <si>
    <t>https://www.taylorfrancis.com/books/9780429430626</t>
  </si>
  <si>
    <t>9781466568495</t>
  </si>
  <si>
    <t>Statistical Analysis of Questionnaires: A Unified Approach Based on R and Stata</t>
  </si>
  <si>
    <t>Bartolucci, Francesco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</si>
  <si>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Chapman &amp; Hall/CRC Interdisciplinary Statistics; </t>
    </r>
    <r>
      <rPr>
        <sz val="10"/>
        <rFont val="新細明體"/>
        <family val="1"/>
        <charset val="136"/>
      </rPr>
      <t>無叢書編號</t>
    </r>
  </si>
  <si>
    <t>https://www.taylorfrancis.com/books/9780429095252</t>
  </si>
  <si>
    <t>9781498797603</t>
  </si>
  <si>
    <t>Statistical and Machine-Learning Data Mining: Techniques for Better Predictive Modeling and Analysis of Big Data</t>
  </si>
  <si>
    <t>Ratner, Bruce</t>
  </si>
  <si>
    <t>https://www.taylorfrancis.com/books/9781315156316</t>
  </si>
  <si>
    <t>9781138743366</t>
  </si>
  <si>
    <t>Statistical Methods for Field and Laboratory Studies in Behavioral Ecology</t>
  </si>
  <si>
    <t>Pardo, Scott</t>
  </si>
  <si>
    <t>https://www.taylorfrancis.com/books/9781315181769</t>
  </si>
  <si>
    <t>9781498785105</t>
  </si>
  <si>
    <t>Stochastic Process Optimization using Aspen Plus®</t>
  </si>
  <si>
    <t>Segovia-Hernández, Juan Gabriel</t>
  </si>
  <si>
    <t>https://www.taylorfrancis.com/books/9781315155739</t>
  </si>
  <si>
    <t>9781498734790</t>
  </si>
  <si>
    <t>Surfactants in Tribology, Volume 5</t>
  </si>
  <si>
    <t>Biresaw, Girma</t>
  </si>
  <si>
    <t>https://www.taylorfrancis.com/books/9781315120829</t>
  </si>
  <si>
    <t>9780367000820</t>
  </si>
  <si>
    <t>Surprises in Probability: Seventeen Short Stories</t>
  </si>
  <si>
    <t>Tijms, Henk</t>
  </si>
  <si>
    <t>https://www.taylorfrancis.com/books/9780429444579</t>
  </si>
  <si>
    <t>9781498762380</t>
  </si>
  <si>
    <t>Surveying Instruments and Technology</t>
  </si>
  <si>
    <t>Nadolinets, Leonid</t>
  </si>
  <si>
    <t>https://www.taylorfrancis.com/books/9781315153346</t>
  </si>
  <si>
    <t>9781420077476</t>
  </si>
  <si>
    <t>Survival Analysis with Interval-Censored Data: A Practical Approach with Examples in R, SAS, and BUGS</t>
  </si>
  <si>
    <t>Bogaerts, Kris</t>
  </si>
  <si>
    <t>https://www.taylorfrancis.com/books/9781315116945</t>
  </si>
  <si>
    <t>9781482237573</t>
  </si>
  <si>
    <t>Text Mining and Visualization: Case Studies Using Open-Source Tools</t>
  </si>
  <si>
    <t>Hofmann, Markus</t>
  </si>
  <si>
    <t>https://www.taylorfrancis.com/books/9780429161971</t>
  </si>
  <si>
    <t>9781498775502</t>
  </si>
  <si>
    <t>The Gamer's Brain: How Neuroscience and UX Can Impact Video Game Design</t>
  </si>
  <si>
    <t>Hodent, Celia</t>
  </si>
  <si>
    <t>https://www.taylorfrancis.com/books/9781315154725</t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</si>
  <si>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</si>
  <si>
    <t>9781498754156</t>
  </si>
  <si>
    <t>The Human Element of Big Data: Issues, Analytics, and Performance</t>
  </si>
  <si>
    <t>Tomar, Geetam S.</t>
  </si>
  <si>
    <t>https://www.taylorfrancis.com/books/9781315368061</t>
  </si>
  <si>
    <t>9781771884709</t>
  </si>
  <si>
    <t>Tourism Marketing: A Strategic Approach</t>
  </si>
  <si>
    <t>Ray, Nilanjan</t>
  </si>
  <si>
    <t>https://www.taylorfrancis.com/books/9781315365862</t>
  </si>
  <si>
    <t>9781498755047</t>
  </si>
  <si>
    <t>Understanding Optics with Python</t>
  </si>
  <si>
    <t>Lakshminarayanan, Vasudevan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</si>
  <si>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Multidisciplinary and Applied Optics; </t>
    </r>
    <r>
      <rPr>
        <sz val="10"/>
        <rFont val="新細明體"/>
        <family val="1"/>
        <charset val="136"/>
      </rPr>
      <t>無叢書編號</t>
    </r>
  </si>
  <si>
    <t>https://www.taylorfrancis.com/books/9781315152813</t>
  </si>
  <si>
    <t>9781138427716</t>
  </si>
  <si>
    <r>
      <t>Virtual Character Design</t>
    </r>
    <r>
      <rPr>
        <b/>
        <sz val="10"/>
        <rFont val="Times New Roman"/>
        <family val="1"/>
      </rPr>
      <t xml:space="preserve">: </t>
    </r>
    <r>
      <rPr>
        <sz val="10"/>
        <rFont val="Times New Roman"/>
        <family val="1"/>
      </rPr>
      <t>for Games and Interactive Media</t>
    </r>
    <phoneticPr fontId="2" type="noConversion"/>
  </si>
  <si>
    <t>Sloan, Robin J. S.</t>
  </si>
  <si>
    <t>https://www.taylorfrancis.com/books/9780429169847</t>
  </si>
  <si>
    <t>9781498729413</t>
  </si>
  <si>
    <t>Water-Insoluble Drug Formulation</t>
  </si>
  <si>
    <t>Liu, Rong</t>
  </si>
  <si>
    <t>https://www.taylorfrancis.com/books/9781315120492</t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</si>
  <si>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</si>
  <si>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9781439869581</t>
  </si>
  <si>
    <t>Weather Radar Polarimetry</t>
  </si>
  <si>
    <t>Zhang, Guifu</t>
  </si>
  <si>
    <t>https://www.taylorfrancis.com/books/9781315374666</t>
  </si>
  <si>
    <t>9781498799379</t>
  </si>
  <si>
    <t>What Species Mean: A User's Guide to the Units of Biodiversity</t>
  </si>
  <si>
    <t>Sigwart, Julia D.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</si>
  <si>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Species and Systematics; </t>
    </r>
    <r>
      <rPr>
        <sz val="10"/>
        <rFont val="新細明體"/>
        <family val="1"/>
        <charset val="136"/>
      </rPr>
      <t>無叢書編號</t>
    </r>
  </si>
  <si>
    <t>https://www.taylorfrancis.com/books/9780429458972</t>
  </si>
  <si>
    <t>9789814669702</t>
  </si>
  <si>
    <t>Wide Bandgap Semiconductor Spintronics</t>
  </si>
  <si>
    <t>Litvinov, Vladimir</t>
  </si>
  <si>
    <t>https://www.taylorfrancis.com/books/9780429154775</t>
  </si>
  <si>
    <t>9781482227932</t>
  </si>
  <si>
    <t>Wireless Networks and Mobile Computing</t>
  </si>
  <si>
    <t>Sinha, Koushik</t>
  </si>
  <si>
    <t>https://www.taylorfrancis.com/books/9780429170720</t>
  </si>
  <si>
    <t>9780815357100</t>
  </si>
  <si>
    <t>Work Activity Studies Within the Framework of Ergonomics, Psychology, and Economics</t>
  </si>
  <si>
    <t>Bedny, Gregory Z.</t>
  </si>
  <si>
    <r>
      <rPr>
        <sz val="10"/>
        <rFont val="新細明體"/>
        <family val="1"/>
        <charset val="136"/>
      </rPr>
      <t>叢書名</t>
    </r>
    <r>
      <rPr>
        <sz val="10"/>
        <rFont val="Times New Roman"/>
        <family val="1"/>
      </rPr>
      <t xml:space="preserve">: Human Activity; </t>
    </r>
    <r>
      <rPr>
        <sz val="10"/>
        <rFont val="新細明體"/>
        <family val="1"/>
        <charset val="136"/>
      </rPr>
      <t>無叢書編號</t>
    </r>
  </si>
  <si>
    <t>https://www.taylorfrancis.com/books/9781351125000</t>
  </si>
  <si>
    <t>序號</t>
    <phoneticPr fontId="2" type="noConversion"/>
  </si>
  <si>
    <t>電子書13碼ISBN</t>
    <phoneticPr fontId="2" type="noConversion"/>
  </si>
  <si>
    <t>紙本ISBN</t>
    <phoneticPr fontId="2" type="noConversion"/>
  </si>
  <si>
    <t>平台</t>
    <phoneticPr fontId="2" type="noConversion"/>
  </si>
  <si>
    <t>URL</t>
    <phoneticPr fontId="5" type="noConversion"/>
  </si>
  <si>
    <t>URL2</t>
  </si>
  <si>
    <t>B101003 藥理及毒理</t>
  </si>
  <si>
    <t>9781003000358</t>
  </si>
  <si>
    <t>9780367897055</t>
  </si>
  <si>
    <t>Brainstorming Questions in Toxicology</t>
  </si>
  <si>
    <t>Gupta, P. K.</t>
    <phoneticPr fontId="2" type="noConversion"/>
  </si>
  <si>
    <t>https://www.taylorfrancis.com/books/9781003000358</t>
  </si>
  <si>
    <t>9781444176049</t>
  </si>
  <si>
    <t>9781444176032</t>
  </si>
  <si>
    <t>Clinical Pharmacology and Practical Prescribing on the Move</t>
  </si>
  <si>
    <t>Turnbull, James</t>
  </si>
  <si>
    <t>https://www.taylorfrancis.com/books/9780429166501</t>
  </si>
  <si>
    <t>9780429286001</t>
  </si>
  <si>
    <t>9780367250973</t>
  </si>
  <si>
    <t>Environmental Risk Assessment: A Toxicological Approach</t>
  </si>
  <si>
    <t>Simon, Ted W.</t>
    <phoneticPr fontId="2" type="noConversion"/>
  </si>
  <si>
    <t>https://www.taylorfrancis.com/books/9780429286001</t>
  </si>
  <si>
    <t>B101004 醫學之生化及分子生物</t>
  </si>
  <si>
    <t>9780367371944</t>
  </si>
  <si>
    <t>9780367371906</t>
  </si>
  <si>
    <t>Harper's Practical Genetic Counselling</t>
  </si>
  <si>
    <t>Clarke, Angus</t>
  </si>
  <si>
    <t>https://www.taylorfrancis.com/books/9780367371944</t>
  </si>
  <si>
    <t>B101006 微生物及免疫學</t>
  </si>
  <si>
    <t>9781351208994</t>
  </si>
  <si>
    <t>9780815382218</t>
  </si>
  <si>
    <t>Allergens and Allergen Immunotherapy: Subcutaneous, Sublingual, and Oral</t>
  </si>
  <si>
    <t>Lockey, Richard F.</t>
  </si>
  <si>
    <t>https://www.taylorfrancis.com/books/9781351208994</t>
  </si>
  <si>
    <t>9781315165622</t>
  </si>
  <si>
    <t>9781138055940</t>
  </si>
  <si>
    <t>Pocket Guide to Mycological Diagnosis</t>
  </si>
  <si>
    <t>de Aguiar Cordeiro, Rossana</t>
  </si>
  <si>
    <t>https://www.taylorfrancis.com/books/9781315165622</t>
  </si>
  <si>
    <t>B101008 保健營養</t>
  </si>
  <si>
    <t>9780429489129</t>
  </si>
  <si>
    <t>9781138593916</t>
  </si>
  <si>
    <t>Advances in Nutraceutical Applications in Cancer: Recent Research Trends and Clinical Applications</t>
  </si>
  <si>
    <t>Gupta, Sheeba Varghese</t>
  </si>
  <si>
    <t>https://www.taylorfrancis.com/books/9780429489129</t>
  </si>
  <si>
    <t>9781315153124</t>
  </si>
  <si>
    <t>9781498759366</t>
  </si>
  <si>
    <t>Eating Disorders in Special Populations: Medical, Nutritional, and Psychological Treatments</t>
  </si>
  <si>
    <t>Fries, Jonna</t>
  </si>
  <si>
    <t>https://www.taylorfrancis.com/books/9781315153124</t>
  </si>
  <si>
    <t>9781315112374</t>
  </si>
  <si>
    <t>9781138082687</t>
  </si>
  <si>
    <t>Personalized Nutrition as Medical Therapy for High-Risk Diseases</t>
  </si>
  <si>
    <t>Maulik, Nilanjana</t>
  </si>
  <si>
    <t>https://www.taylorfrancis.com/books/9781315112374</t>
  </si>
  <si>
    <t>9781351235709</t>
  </si>
  <si>
    <t>9780815376729</t>
  </si>
  <si>
    <t>The Microbiome and the Brain</t>
  </si>
  <si>
    <t>Perlmutter, David</t>
  </si>
  <si>
    <t>https://www.taylorfrancis.com/books/9781351235709</t>
  </si>
  <si>
    <t>9780429507250</t>
  </si>
  <si>
    <t>9781138580589</t>
  </si>
  <si>
    <t>Type 2 Diabetes: Cardiovascular and Related Complications and Evidence-Based Complementary Treatments</t>
  </si>
  <si>
    <t>Fried, Robert</t>
  </si>
  <si>
    <t>https://www.taylorfrancis.com/books/9780429507250</t>
  </si>
  <si>
    <t>B101010 醫學工程</t>
  </si>
  <si>
    <t>9780429443077</t>
  </si>
  <si>
    <t>9781138336346</t>
  </si>
  <si>
    <t>Computational Topology for Biomedical Image and Data Analysis: Theory and Applications</t>
  </si>
  <si>
    <t>Moraleda, Rodrigo Rojas</t>
  </si>
  <si>
    <t>https://www.taylorfrancis.com/books/9780429443077</t>
  </si>
  <si>
    <t>B1020A1 心胸內科</t>
  </si>
  <si>
    <t>9781315118086</t>
  </si>
  <si>
    <t>9781482224399</t>
  </si>
  <si>
    <t>Handbook of Cardiac Electrophysiology</t>
  </si>
  <si>
    <t>Natale, Andrea</t>
  </si>
  <si>
    <t>https://www.taylorfrancis.com/books/9781315118086</t>
  </si>
  <si>
    <t>B1020A3 腸胃內科</t>
  </si>
  <si>
    <t>9780429326240</t>
  </si>
  <si>
    <t>9780367345006</t>
  </si>
  <si>
    <t>Atlas of Diagnostic Endoscopy</t>
    <phoneticPr fontId="2" type="noConversion"/>
  </si>
  <si>
    <t>Ibrarullah, Mohammad</t>
  </si>
  <si>
    <t>https://www.taylorfrancis.com/books/9780429326240</t>
  </si>
  <si>
    <t>B1020A6 腎臟科新陳代謝及內分泌</t>
  </si>
  <si>
    <t>9780429326196</t>
  </si>
  <si>
    <t>9780367897628</t>
  </si>
  <si>
    <t>Diabetes Management: A Manual for Patient-Centred Care</t>
  </si>
  <si>
    <t>Titchener, Janet</t>
  </si>
  <si>
    <t>https://www.taylorfrancis.com/books/9780429326196</t>
  </si>
  <si>
    <t>B1020B1 小兒科</t>
  </si>
  <si>
    <t>9781315113791</t>
  </si>
  <si>
    <t>9781444181203</t>
  </si>
  <si>
    <t>Surgery of the Liver, Bile Ducts and Pancreas in Children</t>
    <phoneticPr fontId="2" type="noConversion"/>
  </si>
  <si>
    <t>Davenport, Mark</t>
  </si>
  <si>
    <t>https://www.taylorfrancis.com/books/9781315113791</t>
  </si>
  <si>
    <t>9781315113982</t>
  </si>
  <si>
    <t>9781482219470</t>
  </si>
  <si>
    <t>The Kelalis--King--Belman Textbook of Clinical Pediatric Urology</t>
    <phoneticPr fontId="2" type="noConversion"/>
  </si>
  <si>
    <t>Docimo, Steven G.</t>
  </si>
  <si>
    <t>https://www.taylorfrancis.com/books/9781315113982</t>
  </si>
  <si>
    <t>B1020B2 精神科</t>
  </si>
  <si>
    <t>9781315380735</t>
  </si>
  <si>
    <t>9781785230073</t>
  </si>
  <si>
    <t>Children and Young People's Response to Parental Illness: A Handbook of Assessment and Practice</t>
    <phoneticPr fontId="2" type="noConversion"/>
  </si>
  <si>
    <t>Morley, David</t>
  </si>
  <si>
    <t>https://www.taylorfrancis.com/books/9781315380735</t>
  </si>
  <si>
    <t>9781315381572</t>
  </si>
  <si>
    <t>9781498703109</t>
  </si>
  <si>
    <t>Dementia</t>
  </si>
  <si>
    <t>Ames, David</t>
  </si>
  <si>
    <t>https://www.taylorfrancis.com/books/9781315381572</t>
  </si>
  <si>
    <t>B1020D1 骨科</t>
  </si>
  <si>
    <t>9781315112107</t>
  </si>
  <si>
    <t>9781138083738</t>
  </si>
  <si>
    <t>Clubfoot: A Comprehensive Approach (Past, Present, and Future)</t>
  </si>
  <si>
    <t>Mittal, R. L.</t>
  </si>
  <si>
    <t>https://www.taylorfrancis.com/books/9781315112107</t>
  </si>
  <si>
    <t>B1020D3 婦產科</t>
  </si>
  <si>
    <t>9781351188470</t>
  </si>
  <si>
    <t>9780815393504</t>
  </si>
  <si>
    <t>Contraception Today</t>
  </si>
  <si>
    <t>Guillebaud, John</t>
  </si>
  <si>
    <t>https://www.taylorfrancis.com/books/9781351188470</t>
  </si>
  <si>
    <t>9781351228244</t>
  </si>
  <si>
    <t>9781498740180</t>
  </si>
  <si>
    <t>Textbook of Assisted Reproductive Techniques. Volume 2, Clinical Perspectives</t>
    <phoneticPr fontId="2" type="noConversion"/>
  </si>
  <si>
    <t>Gardner, David K.</t>
  </si>
  <si>
    <t>https://www.taylorfrancis.com/books/9781351228244</t>
  </si>
  <si>
    <t>B1020D5 眼科</t>
  </si>
  <si>
    <t>9780429024405</t>
  </si>
  <si>
    <t>9780367135034</t>
  </si>
  <si>
    <t>Practical Emergency Ophthalmology Handbook: An Algorithm Based Approach to Ophthalmic Emergencies</t>
  </si>
  <si>
    <t>Shirodkar, Amy-lee</t>
  </si>
  <si>
    <t>https://www.taylorfrancis.com/books/9780429024405</t>
  </si>
  <si>
    <t>9780429275081</t>
  </si>
  <si>
    <t>9780367224790</t>
  </si>
  <si>
    <t>The Duke Elder Exam of Ophthalmology: A Comprehensive Guide for Success</t>
  </si>
  <si>
    <t>Khalil, Mostafa</t>
  </si>
  <si>
    <t>https://www.taylorfrancis.com/books/9780429275081</t>
  </si>
  <si>
    <t>B1020D6 放射線及核子醫學</t>
  </si>
  <si>
    <t>9780429508097</t>
  </si>
  <si>
    <t>9781498754996</t>
  </si>
  <si>
    <t>Clinical Radiotherapy Physics with MATLAB: A Problem-Solving Approach</t>
  </si>
  <si>
    <t>Dvorak, Pavel</t>
  </si>
  <si>
    <t>https://www.taylorfrancis.com/books/9780429508097</t>
  </si>
  <si>
    <t>9781315381824</t>
  </si>
  <si>
    <t>9781482231359</t>
  </si>
  <si>
    <t>Measurement in Ultrasound: A Practical Handbook</t>
    <phoneticPr fontId="2" type="noConversion"/>
  </si>
  <si>
    <t>Sidhu, Paul S.</t>
  </si>
  <si>
    <t>https://www.taylorfrancis.com/books/9781315381824</t>
  </si>
  <si>
    <t>9780429489402</t>
  </si>
  <si>
    <t>9781138593497</t>
  </si>
  <si>
    <t>Surface Guided Radiation Therapy</t>
  </si>
  <si>
    <t>Hoisak, Jeremy D. P.</t>
    <phoneticPr fontId="2" type="noConversion"/>
  </si>
  <si>
    <t>https://www.taylorfrancis.com/books/9780429489402</t>
  </si>
  <si>
    <t>B1020D9 牙醫學</t>
  </si>
  <si>
    <t>9781315365503</t>
  </si>
  <si>
    <t>9781842145302</t>
  </si>
  <si>
    <t>Tooth Whitening Techniques</t>
  </si>
  <si>
    <t>Greenwall, Linda</t>
  </si>
  <si>
    <t>https://www.taylorfrancis.com/books/9781315365503</t>
  </si>
  <si>
    <t>B1020DA 護理</t>
  </si>
  <si>
    <t>9781003000518</t>
  </si>
  <si>
    <t>9780367202514</t>
  </si>
  <si>
    <t>Advanced ENT training: A guide to passing the FRCS (ORL-HNS) examination</t>
  </si>
  <si>
    <t>Manjaly, Joseph</t>
  </si>
  <si>
    <t>Taylor&amp;Francis</t>
    <phoneticPr fontId="2" type="noConversion"/>
  </si>
  <si>
    <t>https://www.taylorfrancis.com/books/9781003000518</t>
  </si>
  <si>
    <t>9780429025884</t>
  </si>
  <si>
    <t>9780367133245</t>
  </si>
  <si>
    <t>Tobacco Cessation: A Practice Manual for Primary Care Physicians</t>
  </si>
  <si>
    <t>Panda, Rajmohan</t>
  </si>
  <si>
    <t>https://www.taylorfrancis.com/books/9780429025884</t>
  </si>
  <si>
    <t>B1030A0 藥學</t>
  </si>
  <si>
    <t>9781315207254</t>
  </si>
  <si>
    <t>9781138633568</t>
  </si>
  <si>
    <t>Antioxidants and the Skin</t>
  </si>
  <si>
    <t>McMullen, Roger L.</t>
  </si>
  <si>
    <t>https://www.taylorfrancis.com/books/9781315207254</t>
  </si>
  <si>
    <t>9781003127147</t>
  </si>
  <si>
    <t>9780367649548</t>
  </si>
  <si>
    <t>Litt's Drug Eruption &amp; Reaction Manual</t>
  </si>
  <si>
    <t>Shear, Neil H.</t>
    <phoneticPr fontId="2" type="noConversion"/>
  </si>
  <si>
    <t>https://www.taylorfrancis.com/books/9781003127147</t>
  </si>
  <si>
    <t>B2010B0 動物學</t>
  </si>
  <si>
    <t>9780429195259</t>
  </si>
  <si>
    <t>9781498727860</t>
  </si>
  <si>
    <t>Fish Diseases and Medicine</t>
  </si>
  <si>
    <t>Smith, Stephen A.</t>
  </si>
  <si>
    <t>https://www.taylorfrancis.com/books/9780429195259</t>
  </si>
  <si>
    <t>9780429086069</t>
  </si>
  <si>
    <t>9780815371632</t>
  </si>
  <si>
    <t>Moriello's Small Animal Dermatology. Volume 1, Fundamental Cases and Concepts: Self-Assessment Color Review</t>
    <phoneticPr fontId="2" type="noConversion"/>
  </si>
  <si>
    <t>Berger, Darren</t>
  </si>
  <si>
    <t>https://www.taylorfrancis.com/books/9780429086069</t>
  </si>
  <si>
    <t>B2010C0 生物學之生化及分子生物</t>
  </si>
  <si>
    <t>9781315371214</t>
  </si>
  <si>
    <t>9781498715287</t>
  </si>
  <si>
    <t>Aging is a Group-Selected Adaptation: Theory, Evidence, and Medical Implications</t>
  </si>
  <si>
    <t>Mitteldorf, Josh</t>
    <phoneticPr fontId="2" type="noConversion"/>
  </si>
  <si>
    <t>https://www.taylorfrancis.com/books/9781315371214</t>
  </si>
  <si>
    <t>9781315165738</t>
  </si>
  <si>
    <t>9781138055742</t>
  </si>
  <si>
    <t>Species: The Evolution of the Idea</t>
  </si>
  <si>
    <t>Wilkins, John S.</t>
  </si>
  <si>
    <t>https://www.taylorfrancis.com/books/9781315165738</t>
  </si>
  <si>
    <t>9780429443503</t>
  </si>
  <si>
    <t>9781138612754</t>
  </si>
  <si>
    <t>Analysis and Design of Networked Control Systems under Attacks</t>
  </si>
  <si>
    <t>Yuan, Yuan</t>
  </si>
  <si>
    <t>https://www.taylorfrancis.com/books/9780429443503</t>
  </si>
  <si>
    <t>E01 機械固力</t>
  </si>
  <si>
    <t>9780429453076</t>
  </si>
  <si>
    <t>9781138320734</t>
  </si>
  <si>
    <t>Finite Element Analysis</t>
  </si>
  <si>
    <t>Moatamedi, M.</t>
    <phoneticPr fontId="2" type="noConversion"/>
  </si>
  <si>
    <t>https://www.taylorfrancis.com/books/9780429453076</t>
  </si>
  <si>
    <t>E02 化學工程</t>
  </si>
  <si>
    <t>9780429468599</t>
  </si>
  <si>
    <t>9780815380863</t>
  </si>
  <si>
    <t>Careers in Chemical and Biomolecular Engineering</t>
  </si>
  <si>
    <t>Edwards, Victor H.</t>
  </si>
  <si>
    <t>https://www.taylorfrancis.com/books/9780429468599</t>
  </si>
  <si>
    <t>9781315117553</t>
  </si>
  <si>
    <t>9781498748544</t>
  </si>
  <si>
    <t>Membrane-Distillation in Desalination</t>
  </si>
  <si>
    <t>Benyahia, Farid</t>
  </si>
  <si>
    <t>https://www.taylorfrancis.com/books/9781315117553</t>
  </si>
  <si>
    <t>E06 材料工程</t>
  </si>
  <si>
    <t>9781482239010</t>
  </si>
  <si>
    <t>9781482239003</t>
  </si>
  <si>
    <t>Natural Fiber Composites</t>
  </si>
  <si>
    <t>Campilho, R.D.S.G.</t>
  </si>
  <si>
    <t>https://www.taylorfrancis.com/books/9780429068423</t>
  </si>
  <si>
    <t>E07 食品工程</t>
  </si>
  <si>
    <t>9780429431166</t>
  </si>
  <si>
    <t>9781138364769</t>
  </si>
  <si>
    <t>Advanced Applications in Remote Sensing of Agricultural Crops and Natural Vegetation</t>
  </si>
  <si>
    <t>Thenkabail, Prasad S.</t>
  </si>
  <si>
    <t>https://www.taylorfrancis.com/books/9780429431166</t>
  </si>
  <si>
    <t>9781315164151</t>
  </si>
  <si>
    <t>9781138058545</t>
  </si>
  <si>
    <t>Fundamentals, Sensor Systems, Spectral Libraries, and Data Mining for Vegetation</t>
  </si>
  <si>
    <t>https://www.taylorfrancis.com/books/9781315164151</t>
  </si>
  <si>
    <t>9781498721783</t>
  </si>
  <si>
    <t>9781498721776</t>
  </si>
  <si>
    <t>Handbook of Food Processing: Food Safety, Quality, and Manufacturing Processes</t>
  </si>
  <si>
    <t>Varzakas, Theodoros</t>
  </si>
  <si>
    <t>https://www.taylorfrancis.com/books/9780429157370</t>
  </si>
  <si>
    <t>9780429021145</t>
  </si>
  <si>
    <t>9780367075187</t>
  </si>
  <si>
    <t>Primer on Risk Analysis: Decision Making Under Uncertainty</t>
  </si>
  <si>
    <t>Yoe, Charles</t>
  </si>
  <si>
    <t>https://www.taylorfrancis.com/books/9780429021145</t>
  </si>
  <si>
    <t>9781315114859</t>
  </si>
  <si>
    <t>9781138070912</t>
  </si>
  <si>
    <t>Trends in Food Safety and Protection</t>
  </si>
  <si>
    <t>Rai, V Ravishankar</t>
  </si>
  <si>
    <t>https://www.taylorfrancis.com/books/9781315114859</t>
  </si>
  <si>
    <t>E08 資訊</t>
  </si>
  <si>
    <t>9780429199820</t>
  </si>
  <si>
    <t>9780367190101</t>
  </si>
  <si>
    <t>5G-Enabled Internet of Things</t>
  </si>
  <si>
    <t>Wu, Yulei</t>
  </si>
  <si>
    <t>https://www.taylorfrancis.com/books/9780429199820</t>
  </si>
  <si>
    <t>9780429153785</t>
  </si>
  <si>
    <t>9781498725491</t>
  </si>
  <si>
    <t>A Complete Guide to Portals and User Experience Platforms</t>
  </si>
  <si>
    <t>Shivakumar, Shailesh Kumar</t>
  </si>
  <si>
    <t>https://www.taylorfrancis.com/books/9780429153785</t>
  </si>
  <si>
    <t>9781351053303</t>
  </si>
  <si>
    <t>9781138483972</t>
  </si>
  <si>
    <t>AI for Games</t>
  </si>
  <si>
    <t>Millington, Ian</t>
  </si>
  <si>
    <t>https://www.taylorfrancis.com/books/9781351053303</t>
  </si>
  <si>
    <t>9781315120294</t>
  </si>
  <si>
    <t>9781498726825</t>
  </si>
  <si>
    <t>Computer Simulation: A Foundational Approach Using Python</t>
  </si>
  <si>
    <t>Osais, Yahya Esmail</t>
  </si>
  <si>
    <t>https://www.taylorfrancis.com/books/9781315120294</t>
  </si>
  <si>
    <t>9780429053290</t>
  </si>
  <si>
    <t>9781138584204</t>
  </si>
  <si>
    <t>Handbook of IoT and Big Data</t>
  </si>
  <si>
    <t>Solanki, Vijender Kumar</t>
  </si>
  <si>
    <t>https://www.taylorfrancis.com/books/9780429053290</t>
  </si>
  <si>
    <t>9781315183206</t>
  </si>
  <si>
    <t>9781138740822</t>
  </si>
  <si>
    <t>New Realities in Audio: A Practical Guide for VR, AR, MR and 360 Video</t>
  </si>
  <si>
    <t>Schütze, Stephan</t>
  </si>
  <si>
    <t>https://www.taylorfrancis.com/books/9781315183206</t>
  </si>
  <si>
    <t>9780429028991</t>
  </si>
  <si>
    <t>9780367137199</t>
  </si>
  <si>
    <t>Non-Linear Differential Equations and Dynamical Systems</t>
  </si>
  <si>
    <t>Campos, L.M.B.C.</t>
    <phoneticPr fontId="2" type="noConversion"/>
  </si>
  <si>
    <t>https://www.taylorfrancis.com/books/9780429028991</t>
  </si>
  <si>
    <t>9780429458521</t>
  </si>
  <si>
    <t>9781138311855</t>
  </si>
  <si>
    <t>Planetary Gear Trains</t>
  </si>
  <si>
    <t>Arnaudov, Kiril</t>
  </si>
  <si>
    <t>https://www.taylorfrancis.com/books/9780429458521</t>
  </si>
  <si>
    <t>9781351172684</t>
  </si>
  <si>
    <t>9780815388791</t>
  </si>
  <si>
    <t>3D Animation for the Raw Beginner Using Autodesk Maya 2e</t>
  </si>
  <si>
    <t>King, Roger</t>
  </si>
  <si>
    <t>https://www.taylorfrancis.com/books/9781351172684</t>
  </si>
  <si>
    <t>9780429060939</t>
  </si>
  <si>
    <t>9780367183455</t>
  </si>
  <si>
    <t>Big Data: A Tutorial-Based Approach</t>
  </si>
  <si>
    <t>Raheem, Nasir</t>
  </si>
  <si>
    <t>https://www.taylorfrancis.com/books/9780429060939</t>
  </si>
  <si>
    <t>E09 土木、水利、工程</t>
  </si>
  <si>
    <t>9781351032346</t>
  </si>
  <si>
    <t>9781138491687</t>
  </si>
  <si>
    <t>BIM and Urban Land Administration</t>
  </si>
  <si>
    <t>Rajabifard, Abbas</t>
  </si>
  <si>
    <t>https://www.taylorfrancis.com/books/9781351032346</t>
  </si>
  <si>
    <t>9781315119649</t>
  </si>
  <si>
    <t>9781498714297</t>
  </si>
  <si>
    <t>Carbon-Neutral Architectural Design</t>
  </si>
  <si>
    <t>La Roche, Pablo M.</t>
  </si>
  <si>
    <t>https://www.taylorfrancis.com/books/9781315119649</t>
  </si>
  <si>
    <t>9781315117881</t>
  </si>
  <si>
    <t>9781466593886</t>
  </si>
  <si>
    <t>Digital Signal Processing in Audio and Acoustical Engineering</t>
  </si>
  <si>
    <t>Li, Francis F.</t>
  </si>
  <si>
    <t>https://www.taylorfrancis.com/books/9781315117881</t>
  </si>
  <si>
    <t>9781498704113</t>
  </si>
  <si>
    <t>9781498704106</t>
  </si>
  <si>
    <t>Green Building with Concrete: Sustainable Design and Construction</t>
  </si>
  <si>
    <t>Sabnis, Gajanan M.</t>
  </si>
  <si>
    <t>https://www.taylorfrancis.com/books/9780429160776</t>
  </si>
  <si>
    <t>9781315624020</t>
  </si>
  <si>
    <t>9781138027480</t>
  </si>
  <si>
    <t>Low Energy Low Carbon Architecture: Recent Advances &amp; Future Directions</t>
  </si>
  <si>
    <t>Al-Sallal, Khaled</t>
  </si>
  <si>
    <t>https://www.taylorfrancis.com/books/9780429225499</t>
  </si>
  <si>
    <t>E10 能源科技</t>
  </si>
  <si>
    <t>9781315228808</t>
  </si>
  <si>
    <t>9781138626386</t>
  </si>
  <si>
    <t>Petroleum Fluid Phase Behavior: Characterization, Processes, and Applications</t>
  </si>
  <si>
    <t>Tewari, Raj Deo</t>
  </si>
  <si>
    <t>https://www.taylorfrancis.com/books/9781315228808</t>
  </si>
  <si>
    <t>E11 環境工程</t>
  </si>
  <si>
    <t>9780429058226</t>
  </si>
  <si>
    <t>9780367178826</t>
  </si>
  <si>
    <t>Ecology and Environment</t>
  </si>
  <si>
    <t>Bhargava, R N</t>
  </si>
  <si>
    <t>https://www.taylorfrancis.com/books/9780429058226</t>
  </si>
  <si>
    <t>9781315366975</t>
  </si>
  <si>
    <t>9781498776042</t>
  </si>
  <si>
    <t>GIS Technology Applications in Environmental and Earth Sciences</t>
  </si>
  <si>
    <t>Tian, Bai</t>
  </si>
  <si>
    <t>https://www.taylorfrancis.com/books/9781315366975</t>
  </si>
  <si>
    <t>9780429058219</t>
  </si>
  <si>
    <t>9780367175184</t>
  </si>
  <si>
    <t>Health Effects of Pesticides</t>
  </si>
  <si>
    <t>Srivastava, A. K.</t>
  </si>
  <si>
    <t>https://www.taylorfrancis.com/books/9780429058219</t>
  </si>
  <si>
    <t>9781420089851</t>
  </si>
  <si>
    <t>9781420089844</t>
  </si>
  <si>
    <t>Remote Sensing Applications for the Urban Environment</t>
  </si>
  <si>
    <t>Xian, George Z.</t>
  </si>
  <si>
    <t>https://www.taylorfrancis.com/books/9780429147166</t>
  </si>
  <si>
    <t>9781138586642</t>
  </si>
  <si>
    <t>9781138054608</t>
  </si>
  <si>
    <t>Urban Remote Sensing</t>
  </si>
  <si>
    <t>Weng, Qihao</t>
  </si>
  <si>
    <t>https://www.taylorfrancis.com/books/9781138586642</t>
  </si>
  <si>
    <t>E12 電信工程</t>
  </si>
  <si>
    <t>9781315643885</t>
  </si>
  <si>
    <t>9781138029125</t>
  </si>
  <si>
    <t>High Performance CMOS Range Imaging: Device Technology and Systems Considerations</t>
  </si>
  <si>
    <t>Süss, Andreas</t>
  </si>
  <si>
    <t>https://www.taylorfrancis.com/books/9780429225611</t>
  </si>
  <si>
    <t>9781315155821</t>
  </si>
  <si>
    <t>9781498785457</t>
  </si>
  <si>
    <t>New Directions in Wireless Communications Systems: From Mobile to 5G</t>
  </si>
  <si>
    <t>Kanatas, Athanasios G.</t>
  </si>
  <si>
    <t>https://www.taylorfrancis.com/books/9781315155821</t>
  </si>
  <si>
    <t>9780429438639</t>
  </si>
  <si>
    <t>9780815395300</t>
  </si>
  <si>
    <t>Soft Computing in Wireless Sensor Networks</t>
  </si>
  <si>
    <t>Thanh Binh, Huynh Thi</t>
  </si>
  <si>
    <t>https://www.taylorfrancis.com/books/9780429438639</t>
  </si>
  <si>
    <t>E14 微電子工程</t>
  </si>
  <si>
    <t>9781315200699</t>
  </si>
  <si>
    <t>9781138710399</t>
  </si>
  <si>
    <t>3D Integration in VLSI Circuits: Implementation Technologies and Applications</t>
  </si>
  <si>
    <t>Sakuma, Katsuyuki</t>
  </si>
  <si>
    <t>https://www.taylorfrancis.com/books/9781315200699</t>
  </si>
  <si>
    <t>9781315153766</t>
  </si>
  <si>
    <t>9781498765725</t>
  </si>
  <si>
    <t>Advanced Thermoelectrics: Materials, Contacts, Devices, and Systems</t>
  </si>
  <si>
    <t>Ren, Zhifeng</t>
  </si>
  <si>
    <t>https://www.taylorfrancis.com/books/9781315153766</t>
  </si>
  <si>
    <t>9781351250092</t>
  </si>
  <si>
    <t>9780815370208</t>
  </si>
  <si>
    <t>Sensors for Diagnostics and Monitoring: Devices, Circuits, &amp; Systems</t>
    <phoneticPr fontId="2" type="noConversion"/>
  </si>
  <si>
    <t>Yallup, Kevin</t>
  </si>
  <si>
    <t>https://www.taylorfrancis.com/books/9781351250092</t>
  </si>
  <si>
    <t>9780429485565</t>
  </si>
  <si>
    <t>9781138599727</t>
  </si>
  <si>
    <t>Amplifiers, Comparators, Multipliers, Filters, and Oscillators</t>
  </si>
  <si>
    <t>Ndjountche, Tertulien</t>
  </si>
  <si>
    <t>https://www.taylorfrancis.com/books/9780429485565</t>
  </si>
  <si>
    <t>E17 醫學工程</t>
  </si>
  <si>
    <t>9781315154862</t>
  </si>
  <si>
    <t>9781498776431</t>
  </si>
  <si>
    <t>Adaptive Backstepping Control of Uncertain Systems with Actuator Failures, Subsystem Interactions, and Nonsmooth Nonlinearities</t>
  </si>
  <si>
    <t>Wang, Wei</t>
  </si>
  <si>
    <t>https://www.taylorfrancis.com/books/9781315154862</t>
  </si>
  <si>
    <t>9781315118192</t>
  </si>
  <si>
    <t>9781498751674</t>
  </si>
  <si>
    <t>Apley and Solomon's System of Orthopaedics and Trauma</t>
    <phoneticPr fontId="2" type="noConversion"/>
  </si>
  <si>
    <t>Blom, Ashley W.</t>
    <phoneticPr fontId="2" type="noConversion"/>
  </si>
  <si>
    <t>https://www.taylorfrancis.com/books/9781315118192</t>
  </si>
  <si>
    <t>9781315154503</t>
  </si>
  <si>
    <t>9781498773782</t>
  </si>
  <si>
    <t>From Internet of Things to Smart Cities: Enabling Technologies</t>
  </si>
  <si>
    <t>Sun, Hongjian</t>
  </si>
  <si>
    <t>https://www.taylorfrancis.com/books/9781315154503</t>
  </si>
  <si>
    <t>9781315152714</t>
  </si>
  <si>
    <t>9781498754361</t>
  </si>
  <si>
    <t xml:space="preserve">Remote Sensing for Landscape Ecology: Monitoring, Modeling, and Assessment of Ecosystems </t>
    <phoneticPr fontId="2" type="noConversion"/>
  </si>
  <si>
    <t>Lopez, Ricardo D.</t>
  </si>
  <si>
    <t>https://www.taylorfrancis.com/books/9781315152714</t>
  </si>
  <si>
    <t>E18 電力工程</t>
  </si>
  <si>
    <t>9781315200149</t>
  </si>
  <si>
    <t>9781138712492</t>
  </si>
  <si>
    <t>AC Motor Control and Electrical Vehicle Applications</t>
  </si>
  <si>
    <t>Nam, Kwang Hee</t>
  </si>
  <si>
    <t>https://www.taylorfrancis.com/books/9781315200149</t>
  </si>
  <si>
    <t>9780429243073</t>
  </si>
  <si>
    <t>9780367197506</t>
  </si>
  <si>
    <t>AC to AC Converters: Modeling, Simulation, and Real Time Implementation Using SIMULINK</t>
  </si>
  <si>
    <t>Iyer, Narayanaswamy P R</t>
  </si>
  <si>
    <t>https://www.taylorfrancis.com/books/9780429243073</t>
  </si>
  <si>
    <t>9781482298741</t>
  </si>
  <si>
    <t>9781482298734</t>
  </si>
  <si>
    <t>CMOS Time-Mode Circuits and Systems: Fundamentals and Applications</t>
  </si>
  <si>
    <t>Yuan, Fei</t>
  </si>
  <si>
    <t>https://www.taylorfrancis.com/books/9781315214375</t>
  </si>
  <si>
    <t>9781351172561</t>
  </si>
  <si>
    <t>9780815389958</t>
  </si>
  <si>
    <t>Condition Monitoring and Faults Diagnosis of Induction Motors: Electrical Signature Analysis</t>
  </si>
  <si>
    <t>Saad, Nordin</t>
  </si>
  <si>
    <t>https://www.taylorfrancis.com/books/9781351172561</t>
  </si>
  <si>
    <t>9781482238167</t>
  </si>
  <si>
    <t>9781482238150</t>
  </si>
  <si>
    <t>Design of CMOS Millimeter-Wave and Terahertz Integrated Circuits with Metamaterials</t>
  </si>
  <si>
    <t>Yu, Hao</t>
  </si>
  <si>
    <t>https://www.taylorfrancis.com/books/9780429076084</t>
  </si>
  <si>
    <t>9781315269085</t>
  </si>
  <si>
    <t>9781138035195</t>
  </si>
  <si>
    <t>Dopants and Defects in Semiconductors</t>
  </si>
  <si>
    <t>McCluskey, Matthew D.</t>
  </si>
  <si>
    <t>https://www.taylorfrancis.com/books/9781315269085</t>
  </si>
  <si>
    <t>9781482260601</t>
  </si>
  <si>
    <t>9781482260595</t>
  </si>
  <si>
    <t>High Power Microwaves</t>
  </si>
  <si>
    <t>Benford, James</t>
  </si>
  <si>
    <t>https://www.taylorfrancis.com/books/9780429160646</t>
  </si>
  <si>
    <t>9780429492006</t>
  </si>
  <si>
    <t>9781138032194</t>
  </si>
  <si>
    <t>Lithium-Ion Supercapacitors: Fundamentals and Energy Applications</t>
  </si>
  <si>
    <t>Zhang, Lei</t>
  </si>
  <si>
    <t>https://www.taylorfrancis.com/books/9780429492006</t>
  </si>
  <si>
    <t>9780429457395</t>
  </si>
  <si>
    <t>9781498784078</t>
  </si>
  <si>
    <t>MATLAB-based Finite Element Programming in Electromagnetic Modeling</t>
  </si>
  <si>
    <t>Özgün, Özlem</t>
  </si>
  <si>
    <t>https://www.taylorfrancis.com/books/9780429457395</t>
  </si>
  <si>
    <t>9781482228687</t>
  </si>
  <si>
    <t>9781482228670</t>
  </si>
  <si>
    <t>Nanoscale Silicon Devices</t>
  </si>
  <si>
    <t>Oda, Shunri</t>
  </si>
  <si>
    <t>https://www.taylorfrancis.com/books/9781315215341</t>
  </si>
  <si>
    <t>9781315200729</t>
  </si>
  <si>
    <t>9781138710344</t>
  </si>
  <si>
    <t>Semiconductor Radiation Detectors: Technology and Applications</t>
  </si>
  <si>
    <t>Reza, Salim</t>
  </si>
  <si>
    <t>https://www.taylorfrancis.com/books/9781315200729</t>
  </si>
  <si>
    <t>E50 工業工程與管理</t>
  </si>
  <si>
    <t>9780429466311</t>
  </si>
  <si>
    <t>9781138606722</t>
  </si>
  <si>
    <t>Applied and Systemic-Structural Activity Theory: Advances in Studies of Human Performance</t>
  </si>
  <si>
    <t>https://www.taylorfrancis.com/books/9780429466311</t>
  </si>
  <si>
    <t>9781315371122</t>
  </si>
  <si>
    <t>9781498716642</t>
  </si>
  <si>
    <t>Mechanics of Rotor Spinning Machines</t>
  </si>
  <si>
    <t>Elhawary, Ibrahim A.</t>
    <phoneticPr fontId="2" type="noConversion"/>
  </si>
  <si>
    <t>https://www.taylorfrancis.com/books/9781315371122</t>
  </si>
  <si>
    <t>E60 生產自動化技術</t>
  </si>
  <si>
    <t>9781482299168</t>
  </si>
  <si>
    <t>9781482299151</t>
  </si>
  <si>
    <t>Smart Autonomous Aircraft: Flight Control and Planning for UAV</t>
  </si>
  <si>
    <t>Bestaoui Sebbane, Yasmina</t>
  </si>
  <si>
    <t>https://www.taylorfrancis.com/books/9780429173721</t>
  </si>
  <si>
    <t>9780429440953</t>
  </si>
  <si>
    <t>9781138339798</t>
  </si>
  <si>
    <t>Applied Machine Learning for Smart Data Analysis</t>
  </si>
  <si>
    <t>Dey, Nilanjan</t>
  </si>
  <si>
    <t>https://www.taylorfrancis.com/books/9780429440953</t>
  </si>
  <si>
    <t>E71 航太科技</t>
  </si>
  <si>
    <t>9781315367965</t>
  </si>
  <si>
    <t>9781498756044</t>
  </si>
  <si>
    <t>Aerospace Manufacturing Processes</t>
  </si>
  <si>
    <t>Saha, Pradip K.</t>
  </si>
  <si>
    <t>https://www.taylorfrancis.com/books/9781315367965</t>
  </si>
  <si>
    <t>9781351202954</t>
  </si>
  <si>
    <t>9780815384861</t>
  </si>
  <si>
    <t>Modern Missile Guidance</t>
  </si>
  <si>
    <t>Yanushevsky, Rafael</t>
  </si>
  <si>
    <t>https://www.taylorfrancis.com/books/9781351202954</t>
  </si>
  <si>
    <t>M01 統計</t>
  </si>
  <si>
    <t>9781315155265</t>
  </si>
  <si>
    <t>9781498781381</t>
  </si>
  <si>
    <t>Artificial Neural Networks for Engineers and Scientists: Solving Ordinary Differential Equations</t>
  </si>
  <si>
    <t>Chakraverty, S.</t>
  </si>
  <si>
    <t>https://www.taylorfrancis.com/books/9781315155265</t>
  </si>
  <si>
    <t>9780429488443</t>
  </si>
  <si>
    <t>9781138591523</t>
  </si>
  <si>
    <t>Bayesian Analysis of Time Series</t>
  </si>
  <si>
    <t>Broemeling, Lyle D.</t>
  </si>
  <si>
    <t>https://www.taylorfrancis.com/books/9780429488443</t>
  </si>
  <si>
    <t>9780429428371</t>
  </si>
  <si>
    <t>9781138368835</t>
  </si>
  <si>
    <t>Biomarker Analysis in Clinical Trials with R</t>
  </si>
  <si>
    <t>Rabbee, Nusrat</t>
  </si>
  <si>
    <t>https://www.taylorfrancis.com/books/9780429428371</t>
  </si>
  <si>
    <t>9781315201351</t>
  </si>
  <si>
    <t>9781138553590</t>
  </si>
  <si>
    <t>Data Visualization: Charts, Maps, and Interactive Graphics</t>
  </si>
  <si>
    <t>Grant, Robert</t>
  </si>
  <si>
    <t>https://www.taylorfrancis.com/books/9781315201351</t>
  </si>
  <si>
    <t>9780429155826</t>
  </si>
  <si>
    <t>9781498761307</t>
  </si>
  <si>
    <t>Economic Evaluation of Cancer Drugs: Using Clinical Trial and Real-World Data</t>
  </si>
  <si>
    <t>Khan, Iftekhar</t>
  </si>
  <si>
    <t>https://www.taylorfrancis.com/books/9780429155826</t>
  </si>
  <si>
    <t>9781482253023</t>
  </si>
  <si>
    <t>9781482253016</t>
  </si>
  <si>
    <t>Handbook of Spatial Epidemiology</t>
  </si>
  <si>
    <t>Lawson, Andrew B.</t>
  </si>
  <si>
    <t>https://www.taylorfrancis.com/books/9780429159725</t>
  </si>
  <si>
    <t>9781315373010</t>
  </si>
  <si>
    <t>9781482238068</t>
  </si>
  <si>
    <t>Mathematical Theory of Bayesian Statistics</t>
  </si>
  <si>
    <t>Watanabe, Sumio</t>
  </si>
  <si>
    <t>https://www.taylorfrancis.com/books/9781315373010</t>
  </si>
  <si>
    <t>9780429201189</t>
  </si>
  <si>
    <t>9780367192310</t>
  </si>
  <si>
    <t>Measuring Crime: Behind the Statistics</t>
  </si>
  <si>
    <t>Lohr, Sharon L.</t>
  </si>
  <si>
    <t>https://www.taylorfrancis.com/books/9780429201189</t>
  </si>
  <si>
    <t>9780429437878</t>
  </si>
  <si>
    <t>9781138345430</t>
  </si>
  <si>
    <t>Sturm-Liouville Problems: Theory and Numerical Implementation</t>
  </si>
  <si>
    <t>Guenther, Ronald B.</t>
  </si>
  <si>
    <t>https://www.taylorfrancis.com/books/9780429437878</t>
  </si>
  <si>
    <t>9781315151694</t>
  </si>
  <si>
    <t>9781498742245</t>
  </si>
  <si>
    <t>The Data Book: Collection and Management of Research Data</t>
  </si>
  <si>
    <t>Zozus, Meredith</t>
  </si>
  <si>
    <t>https://www.taylorfrancis.com/books/9781315151694</t>
  </si>
  <si>
    <t>9781315405742</t>
  </si>
  <si>
    <t>9781138030152</t>
  </si>
  <si>
    <t>Process Capability Analysis: Estimating Quality</t>
  </si>
  <si>
    <t>Polhemus, Neil W.</t>
  </si>
  <si>
    <t>https://www.taylorfrancis.com/books/9781315405742</t>
  </si>
  <si>
    <t>M02 數學</t>
  </si>
  <si>
    <t>9781315380391</t>
  </si>
  <si>
    <t>9781498765343</t>
  </si>
  <si>
    <t>3D Origami Art</t>
  </si>
  <si>
    <t>Mitani, Jun</t>
  </si>
  <si>
    <t>https://www.taylorfrancis.com/books/9781315380391</t>
  </si>
  <si>
    <t>M03 物理</t>
  </si>
  <si>
    <t>9781315145143</t>
  </si>
  <si>
    <t>9781138502376</t>
  </si>
  <si>
    <t>Amorphous-Nanocrystalline Alloys</t>
  </si>
  <si>
    <t>Glezer, A.M.</t>
  </si>
  <si>
    <t>https://www.taylorfrancis.com/books/9781315145143</t>
  </si>
  <si>
    <t>M04 化學</t>
  </si>
  <si>
    <t>9781315099798</t>
  </si>
  <si>
    <t>9781138296763</t>
  </si>
  <si>
    <t>Bayesian Applications in Pharmaceutical Development</t>
  </si>
  <si>
    <t>Lakshminarayanan, Mani</t>
  </si>
  <si>
    <t>https://www.taylorfrancis.com/books/9781315099798</t>
  </si>
  <si>
    <t>9780429503672</t>
  </si>
  <si>
    <t>9781138587861</t>
  </si>
  <si>
    <t>Computational Biology: A Statistical Mechanics Perspective</t>
  </si>
  <si>
    <t>Blossey, Ralf</t>
  </si>
  <si>
    <t>https://www.taylorfrancis.com/books/9780429503672</t>
  </si>
  <si>
    <t>9781315159447</t>
  </si>
  <si>
    <t>9781138065796</t>
  </si>
  <si>
    <t>Dictionary of Pharmaceutical Dosage Forms</t>
  </si>
  <si>
    <t>Solate, Jeffrey T.</t>
  </si>
  <si>
    <t>https://www.taylorfrancis.com/books/9781315159447</t>
  </si>
  <si>
    <t>M05 地球科學</t>
  </si>
  <si>
    <t>9781315370392</t>
  </si>
  <si>
    <t>9781498726665</t>
  </si>
  <si>
    <t>Hydrologic Remote Sensing: Capacity Building for Sustainability and Resilience</t>
  </si>
  <si>
    <t>Hong, Yang</t>
  </si>
  <si>
    <t>https://www.taylorfrancis.com/books/9781315370392</t>
  </si>
  <si>
    <t>9780429023903</t>
  </si>
  <si>
    <t>9780367087050</t>
  </si>
  <si>
    <t>Metal Recovery from Electronic Waste: Biological Versus Chemical Leaching for Recovery of Copper and Gold</t>
  </si>
  <si>
    <r>
      <t>I</t>
    </r>
    <r>
      <rPr>
        <sz val="12"/>
        <rFont val="新細明體"/>
        <family val="2"/>
        <scheme val="minor"/>
      </rPr>
      <t>ş</t>
    </r>
    <r>
      <rPr>
        <sz val="12"/>
        <rFont val="新細明體"/>
        <family val="1"/>
        <charset val="136"/>
        <scheme val="minor"/>
      </rPr>
      <t>ildar, Arda</t>
    </r>
  </si>
  <si>
    <t>https://www.taylorfrancis.com/books/9780429023903</t>
  </si>
  <si>
    <t>9781315152929</t>
  </si>
  <si>
    <t>9781498756082</t>
  </si>
  <si>
    <t>The Geology Companion: Essentials for Understanding the Earth</t>
  </si>
  <si>
    <t>Prost, Gary</t>
  </si>
  <si>
    <t>https://www.taylorfrancis.com/books/9781315152929</t>
  </si>
  <si>
    <t>M07 海洋科學</t>
  </si>
  <si>
    <t>9781498739702</t>
  </si>
  <si>
    <t>9781498739689</t>
  </si>
  <si>
    <t>Advanced Marine Structures</t>
  </si>
  <si>
    <t>Chandrasekaran, Srinivasan</t>
  </si>
  <si>
    <t>https://www.taylorfrancis.com/books/9780429069567</t>
  </si>
  <si>
    <t>M20 永續發展研究</t>
  </si>
  <si>
    <t>9780429448799</t>
  </si>
  <si>
    <t>9781138328211</t>
  </si>
  <si>
    <t>Waste to Sustainable Energy: MFCs – Prospects through Prognosis</t>
  </si>
  <si>
    <t>Singh, Lakhveer</t>
  </si>
  <si>
    <t>https://www.taylorfrancis.com/books/9780429448799</t>
  </si>
  <si>
    <t>SSS05 醫學教育</t>
  </si>
  <si>
    <t>9781482230710</t>
  </si>
  <si>
    <t>9781138445123</t>
  </si>
  <si>
    <t>French's Index of Differential Diagnosis: An A-Z 1</t>
    <phoneticPr fontId="2" type="noConversion"/>
  </si>
  <si>
    <t>Kinirons, Mark T.</t>
  </si>
  <si>
    <t>https://www.taylorfrancis.com/books/9780429183645</t>
  </si>
  <si>
    <t>9780429243479</t>
  </si>
  <si>
    <t>9780367198213</t>
  </si>
  <si>
    <t>The Doctor's Communication Handbook</t>
  </si>
  <si>
    <t>Tate, Peter</t>
  </si>
  <si>
    <t>https://www.taylorfrancis.com/books/9780429243479</t>
  </si>
  <si>
    <t>9781351018388</t>
  </si>
  <si>
    <t>9781138497580</t>
  </si>
  <si>
    <t>The Minor Illness Manual</t>
  </si>
  <si>
    <t>Johnson, Gina</t>
  </si>
  <si>
    <t>https://www.taylorfrancis.com/books/9781351018388</t>
  </si>
  <si>
    <r>
      <rPr>
        <sz val="10"/>
        <rFont val="新細明體"/>
        <family val="1"/>
        <charset val="136"/>
      </rPr>
      <t>次主題</t>
    </r>
  </si>
  <si>
    <t>9781315524412</t>
  </si>
  <si>
    <t>9781138696495</t>
  </si>
  <si>
    <t>The Global Emergence of Constitutional Environmental Rights</t>
  </si>
  <si>
    <t>Gellers, Joshua C.</t>
  </si>
  <si>
    <t>https://www.taylorfrancis.com/books/9781315524412</t>
    <phoneticPr fontId="5" type="noConversion"/>
  </si>
  <si>
    <t>9781315228389</t>
  </si>
  <si>
    <t>9780415784184</t>
  </si>
  <si>
    <t>Urban Sustainability Transitions</t>
  </si>
  <si>
    <t>Frantzeskaki, Niki</t>
  </si>
  <si>
    <t>https://www.taylorfrancis.com/books/9781315228389</t>
    <phoneticPr fontId="5" type="noConversion"/>
  </si>
  <si>
    <t>9781315399300</t>
  </si>
  <si>
    <t>9781138225558</t>
  </si>
  <si>
    <t>Between the Public and Private in Mobile Communication</t>
  </si>
  <si>
    <t>Serrano Tellería, Ana</t>
  </si>
  <si>
    <t>https://www.taylorfrancis.com/books/9781315399300</t>
    <phoneticPr fontId="5" type="noConversion"/>
  </si>
  <si>
    <t>9781003103424</t>
  </si>
  <si>
    <t>9781474253116</t>
  </si>
  <si>
    <t>Before-and-After Photography: Histories and Contexts</t>
  </si>
  <si>
    <t>Bear, Jordan</t>
  </si>
  <si>
    <t>https://www.taylorfrancis.com/books/9781003103424</t>
    <phoneticPr fontId="5" type="noConversion"/>
  </si>
  <si>
    <t>9781003104056</t>
  </si>
  <si>
    <t>9781474263085</t>
  </si>
  <si>
    <t>Victorian Photography, Literature, and the Invention of Modern Memory: Already the Past</t>
  </si>
  <si>
    <t>Green-Lewis, Jennifer</t>
  </si>
  <si>
    <t>https://www.taylorfrancis.com/books/9781003104056</t>
    <phoneticPr fontId="5" type="noConversion"/>
  </si>
  <si>
    <t>9781315576619</t>
  </si>
  <si>
    <t>9781472457424</t>
  </si>
  <si>
    <t>Design for Health</t>
  </si>
  <si>
    <t>Tsekleves, Emmanuel</t>
  </si>
  <si>
    <t>https://www.taylorfrancis.com/books/9781315576619</t>
    <phoneticPr fontId="5" type="noConversion"/>
  </si>
  <si>
    <t>9780203767085</t>
  </si>
  <si>
    <t>9780415840514</t>
  </si>
  <si>
    <t>A History of Food in Literature: From the Fourteenth Century to the Present</t>
  </si>
  <si>
    <t>Boyce, Charlotte</t>
  </si>
  <si>
    <t>https://www.taylorfrancis.com/books/9780203767085</t>
    <phoneticPr fontId="5" type="noConversion"/>
  </si>
  <si>
    <t>9781315560342</t>
  </si>
  <si>
    <t>9781138675933</t>
  </si>
  <si>
    <t>Public Policy, Governance and Polarization: Making Governance Work</t>
  </si>
  <si>
    <t>Jesuit, David K.</t>
  </si>
  <si>
    <t>https://www.taylorfrancis.com/books/9781315560342</t>
    <phoneticPr fontId="5" type="noConversion"/>
  </si>
  <si>
    <t>9781315537238</t>
  </si>
  <si>
    <t>9781138689985</t>
  </si>
  <si>
    <t>Two Teachers in the Room: Strategies for Co-Teaching Success</t>
  </si>
  <si>
    <t>Stein, Elizabeth</t>
  </si>
  <si>
    <t>https://www.taylorfrancis.com/books/9781315537238</t>
    <phoneticPr fontId="5" type="noConversion"/>
  </si>
  <si>
    <t>9781315201887</t>
  </si>
  <si>
    <t>9781138706286</t>
  </si>
  <si>
    <t>The Second Amendment and Gun Control: Freedom, Fear, and the American Constitution</t>
  </si>
  <si>
    <t>Yuill, Kevin</t>
  </si>
  <si>
    <t>https://www.taylorfrancis.com/books/9781315201887</t>
    <phoneticPr fontId="5" type="noConversion"/>
  </si>
  <si>
    <t>9781315669595</t>
  </si>
  <si>
    <t>9781138948501</t>
  </si>
  <si>
    <t>Corpus Triangulation: Combining Data and Methods in Corpus-Based Translation Studies</t>
  </si>
  <si>
    <t>Malamatidou, Sofia</t>
  </si>
  <si>
    <t>https://www.taylorfrancis.com/books/9781315669595</t>
    <phoneticPr fontId="5" type="noConversion"/>
  </si>
  <si>
    <t>9781315110400</t>
  </si>
  <si>
    <t>9781138087569</t>
  </si>
  <si>
    <t>Coaching for Impact: The Evolution of Leadership</t>
  </si>
  <si>
    <t>Antonas, Vassilis</t>
  </si>
  <si>
    <t>https://www.taylorfrancis.com/books/9781315110400</t>
    <phoneticPr fontId="5" type="noConversion"/>
  </si>
  <si>
    <t>9781315271996</t>
  </si>
  <si>
    <t>9781138280519</t>
  </si>
  <si>
    <t>Music-Dance: Sound and Motion in Contemporary Discourse</t>
  </si>
  <si>
    <t>Veroli, Patrizia</t>
  </si>
  <si>
    <t>https://www.taylorfrancis.com/books/9781315271996</t>
    <phoneticPr fontId="5" type="noConversion"/>
  </si>
  <si>
    <t>9781315267777</t>
  </si>
  <si>
    <t>9781138288638</t>
  </si>
  <si>
    <t>Multilateral Environmental Agreements and Compliance: The Benefits of Administrative Procedures</t>
  </si>
  <si>
    <t>Huggins, Anna</t>
  </si>
  <si>
    <t>https://www.taylorfrancis.com/books/9781315267777</t>
    <phoneticPr fontId="5" type="noConversion"/>
  </si>
  <si>
    <t>9781351252768</t>
  </si>
  <si>
    <t>9781138896819</t>
  </si>
  <si>
    <t>Buddhism and Gandhara: An Archaeology of Museum Collections</t>
  </si>
  <si>
    <t>Ray, Himanshu Prabha</t>
  </si>
  <si>
    <t>https://www.taylorfrancis.com/books/9781351252768</t>
    <phoneticPr fontId="5" type="noConversion"/>
  </si>
  <si>
    <t>9781315680712</t>
  </si>
  <si>
    <t>9781138930148</t>
  </si>
  <si>
    <t>Alma Mahler and Her Contemporaries: A Research and Information Guide</t>
  </si>
  <si>
    <t>Filler, Susan M.</t>
    <phoneticPr fontId="5" type="noConversion"/>
  </si>
  <si>
    <t>https://www.taylorfrancis.com/books/9781315680712</t>
    <phoneticPr fontId="5" type="noConversion"/>
  </si>
  <si>
    <t>9781351258562</t>
  </si>
  <si>
    <t>9780815366898</t>
  </si>
  <si>
    <t>Free Exercise of Religion and the United States Constitution: The Supreme Court's Challenge</t>
  </si>
  <si>
    <t>Strasser, Mark P.</t>
  </si>
  <si>
    <t>https://www.taylorfrancis.com/books/9781351258562</t>
    <phoneticPr fontId="5" type="noConversion"/>
  </si>
  <si>
    <t>9781315512976</t>
  </si>
  <si>
    <t>9781138684102</t>
  </si>
  <si>
    <t>Strengths-based Therapy: Distinctive Features</t>
  </si>
  <si>
    <t>Murphy, John</t>
  </si>
  <si>
    <t>https://www.taylorfrancis.com/books/9781315512976</t>
    <phoneticPr fontId="5" type="noConversion"/>
  </si>
  <si>
    <t>9781315467139</t>
  </si>
  <si>
    <t>9781138205390</t>
  </si>
  <si>
    <t>Converging Perspectives on Conceptual Change: Mapping an Emerging Paradigm in the Learning Sciences</t>
  </si>
  <si>
    <t>Amin, Tamer G.</t>
  </si>
  <si>
    <t>https://www.taylorfrancis.com/books/9781315467139</t>
    <phoneticPr fontId="5" type="noConversion"/>
  </si>
  <si>
    <t>9781315708508</t>
  </si>
  <si>
    <t>9781138898530</t>
  </si>
  <si>
    <t>A Theory of Moral Education</t>
  </si>
  <si>
    <t>Hand, Michael</t>
  </si>
  <si>
    <t>https://www.taylorfrancis.com/books/9781315708508</t>
    <phoneticPr fontId="5" type="noConversion"/>
  </si>
  <si>
    <t>9781315660059</t>
  </si>
  <si>
    <t>9781138960992</t>
  </si>
  <si>
    <t>Aalto, Utzon, Fehn: Three Paradigms of Phenomenological Architecture</t>
  </si>
  <si>
    <t>Tyrrell, Roger</t>
  </si>
  <si>
    <t>https://www.taylorfrancis.com/books/9781315660059</t>
    <phoneticPr fontId="5" type="noConversion"/>
  </si>
  <si>
    <t>9781315111889</t>
  </si>
  <si>
    <t>9781138084278</t>
  </si>
  <si>
    <t>Theravada Buddhism in Colonial Contexts</t>
  </si>
  <si>
    <t>Borchert, Thomas</t>
  </si>
  <si>
    <t>https://www.taylorfrancis.com/books/9781315111889</t>
    <phoneticPr fontId="5" type="noConversion"/>
  </si>
  <si>
    <t>9781315098319</t>
  </si>
  <si>
    <t>9781138298903</t>
  </si>
  <si>
    <t>Human Rights, Constitutional Law and Belonging: The Right to Equal Belonging in a Democratic Society</t>
  </si>
  <si>
    <t>Drymiotou, Elena</t>
  </si>
  <si>
    <t>https://www.taylorfrancis.com/books/9781315098319</t>
    <phoneticPr fontId="5" type="noConversion"/>
  </si>
  <si>
    <t>9781351123822</t>
  </si>
  <si>
    <t>9780815357681</t>
  </si>
  <si>
    <t>Beyond Women's Words: Feminisms and the Practices of Oral History in the Twenty-First Century</t>
  </si>
  <si>
    <t>Srigley, Katrina</t>
  </si>
  <si>
    <t>https://www.taylorfrancis.com/books/9781351123822</t>
    <phoneticPr fontId="5" type="noConversion"/>
  </si>
  <si>
    <t>9781315451497</t>
  </si>
  <si>
    <t>9781138212039</t>
  </si>
  <si>
    <t>Female Composers, Conductors, Performers: Musiciennes of Interwar France, 1919-1939</t>
  </si>
  <si>
    <t>Hamer, Laura</t>
  </si>
  <si>
    <t>https://www.taylorfrancis.com/books/9781315451497</t>
    <phoneticPr fontId="5" type="noConversion"/>
  </si>
  <si>
    <t>9780203704011</t>
  </si>
  <si>
    <t>9781138569881</t>
  </si>
  <si>
    <t>Digital Technology in Physical Education: Global Perspectives</t>
  </si>
  <si>
    <t>Koekoek, Jeroen</t>
  </si>
  <si>
    <t>https://www.taylorfrancis.com/books/9780203704011</t>
    <phoneticPr fontId="5" type="noConversion"/>
  </si>
  <si>
    <t>9781351022224</t>
  </si>
  <si>
    <t>9780815394006</t>
  </si>
  <si>
    <t>Communicating Causes: Strategic public relations for the non-profit sector</t>
  </si>
  <si>
    <t>Garsten, Nicky</t>
  </si>
  <si>
    <t>https://www.taylorfrancis.com/books/9781351022224</t>
    <phoneticPr fontId="5" type="noConversion"/>
  </si>
  <si>
    <t>9781315149820</t>
  </si>
  <si>
    <t>9781138555990</t>
  </si>
  <si>
    <t>Dreaming Global Change, Doing Local Feminisms: Visions of Feminism. Global North/Global South Encounters, Conversations and Disagreements</t>
  </si>
  <si>
    <t>Martinsson, Lena</t>
  </si>
  <si>
    <t>https://www.taylorfrancis.com/books/9781315149820</t>
    <phoneticPr fontId="5" type="noConversion"/>
  </si>
  <si>
    <t>9781315148724</t>
  </si>
  <si>
    <t>9781138553828</t>
  </si>
  <si>
    <t>Action Research in Policy Analysis: Critical and Relational Approaches to Sustainability Transitions</t>
  </si>
  <si>
    <t>Bartels, Koen P.R.</t>
  </si>
  <si>
    <t>https://www.taylorfrancis.com/books/9781315148724</t>
    <phoneticPr fontId="5" type="noConversion"/>
  </si>
  <si>
    <t>9780429431647</t>
  </si>
  <si>
    <t>9781138363373</t>
  </si>
  <si>
    <t>75 Ways to Be a Better Teacher Tomorrow: With Less Stress and Quick Success</t>
  </si>
  <si>
    <t>Breaux, Annette</t>
  </si>
  <si>
    <t>https://www.taylorfrancis.com/books/9780429431647</t>
    <phoneticPr fontId="5" type="noConversion"/>
  </si>
  <si>
    <t>9781351129053</t>
  </si>
  <si>
    <t>9780815355908</t>
  </si>
  <si>
    <t>Art Therapy and Psychology: A Step-by-Step Guide for Practitioners</t>
  </si>
  <si>
    <t>Gray, Robert P.</t>
    <phoneticPr fontId="5" type="noConversion"/>
  </si>
  <si>
    <t>https://www.taylorfrancis.com/books/9781351129053</t>
    <phoneticPr fontId="5" type="noConversion"/>
  </si>
  <si>
    <t>9781315225739</t>
  </si>
  <si>
    <t>9780415787765</t>
  </si>
  <si>
    <t>A Family Systems Guide to Infidelity: Helping Couples Understand, Recover From, and Avoid Future Affairs</t>
  </si>
  <si>
    <t>Peluso, Paul R.</t>
  </si>
  <si>
    <t>https://www.taylorfrancis.com/books/9781315225739</t>
    <phoneticPr fontId="5" type="noConversion"/>
  </si>
  <si>
    <t>9781315561448</t>
  </si>
  <si>
    <t>9781138674189</t>
  </si>
  <si>
    <t>Cantilever Architecture</t>
  </si>
  <si>
    <t>Moon, Kyoung Sun</t>
  </si>
  <si>
    <t>https://www.taylorfrancis.com/books/9781315561448</t>
    <phoneticPr fontId="5" type="noConversion"/>
  </si>
  <si>
    <t>9781351165365</t>
  </si>
  <si>
    <t>9780815349136</t>
  </si>
  <si>
    <t>The Science of Judo</t>
  </si>
  <si>
    <t>Callan, Mike</t>
  </si>
  <si>
    <t>https://www.taylorfrancis.com/books/9781351165365</t>
    <phoneticPr fontId="5" type="noConversion"/>
  </si>
  <si>
    <t>9781315122649</t>
  </si>
  <si>
    <t>9781138564831</t>
  </si>
  <si>
    <t>The Healthy Mind: Mindfulness, True Self, and the Stream of Consciousness</t>
  </si>
  <si>
    <t>Vyner, Henry M.</t>
    <phoneticPr fontId="5" type="noConversion"/>
  </si>
  <si>
    <t>https://www.taylorfrancis.com/books/9781315122649</t>
    <phoneticPr fontId="5" type="noConversion"/>
  </si>
  <si>
    <t>9780429489822</t>
  </si>
  <si>
    <t>9781138592742</t>
  </si>
  <si>
    <t>Responsive Legality: The New Administrative Justice</t>
  </si>
  <si>
    <t>Richards, Zach</t>
  </si>
  <si>
    <t>https://www.taylorfrancis.com/books/9780429489822</t>
    <phoneticPr fontId="5" type="noConversion"/>
  </si>
  <si>
    <t>9781351128469</t>
  </si>
  <si>
    <t>9780815356233</t>
  </si>
  <si>
    <t>Movements of Interweaving: Dance and Corporeality in Times of Travel and Migration</t>
  </si>
  <si>
    <t>Brandstetter, Gabriele</t>
  </si>
  <si>
    <t>https://www.taylorfrancis.com/books/9781351128469</t>
    <phoneticPr fontId="5" type="noConversion"/>
  </si>
  <si>
    <t>9781315446165</t>
  </si>
  <si>
    <t>9781138214330</t>
  </si>
  <si>
    <t>Adapting Western Classics for the Chinese Stage</t>
  </si>
  <si>
    <t>Qi, Shouhua</t>
  </si>
  <si>
    <t>https://www.taylorfrancis.com/books/9781315446165</t>
    <phoneticPr fontId="5" type="noConversion"/>
  </si>
  <si>
    <t>9780429467363</t>
  </si>
  <si>
    <t>9781138607026</t>
  </si>
  <si>
    <t>A Practical Psychoanalytic Guide to Reflexive Research: The Reverie Research Method</t>
  </si>
  <si>
    <t>Holmes, Joshua</t>
  </si>
  <si>
    <t>https://www.taylorfrancis.com/books/9780429467363</t>
    <phoneticPr fontId="5" type="noConversion"/>
  </si>
  <si>
    <t>9781351212359</t>
  </si>
  <si>
    <t>9780815380757</t>
  </si>
  <si>
    <t>A Feminist Post-transsexual Autoethnography: Challenging Normative Gender Coercion</t>
  </si>
  <si>
    <t>Peters, Julie</t>
  </si>
  <si>
    <t>https://www.taylorfrancis.com/books/9781351212359</t>
    <phoneticPr fontId="5" type="noConversion"/>
  </si>
  <si>
    <t>9781315112442</t>
  </si>
  <si>
    <t>9781138082571</t>
  </si>
  <si>
    <t>Untranslatability: Interdisciplinary Perspectives</t>
  </si>
  <si>
    <t>Large, Duncan</t>
  </si>
  <si>
    <t>https://www.taylorfrancis.com/books/9781315112442</t>
    <phoneticPr fontId="5" type="noConversion"/>
  </si>
  <si>
    <t>9781351130950</t>
  </si>
  <si>
    <t>9780815352259</t>
  </si>
  <si>
    <t>Psychology for Actors: Theories and Practices for the Acting Process</t>
  </si>
  <si>
    <t>Page, Kevin</t>
  </si>
  <si>
    <t>https://www.taylorfrancis.com/books/9781351130950</t>
    <phoneticPr fontId="5" type="noConversion"/>
  </si>
  <si>
    <t>9781315163291</t>
  </si>
  <si>
    <t>9781138059931</t>
  </si>
  <si>
    <t>Modelling and Simulation in Sport and Exercise</t>
  </si>
  <si>
    <t>Baca, Arnold</t>
  </si>
  <si>
    <t>https://www.taylorfrancis.com/books/9781315163291</t>
    <phoneticPr fontId="5" type="noConversion"/>
  </si>
  <si>
    <t>9781351239028</t>
  </si>
  <si>
    <t>9780815375791</t>
  </si>
  <si>
    <t>Social Entrepreneurship and Social Innovation: Ecosystems for Inclusion in Europe</t>
  </si>
  <si>
    <t>Biggeri, Mario</t>
  </si>
  <si>
    <t>https://www.taylorfrancis.com/books/9781351239028</t>
    <phoneticPr fontId="5" type="noConversion"/>
  </si>
  <si>
    <t>9781315164205</t>
  </si>
  <si>
    <t>9781138048447</t>
  </si>
  <si>
    <t>Arts and Cultural Management: Sense and Sensibilities in the State of the Field</t>
  </si>
  <si>
    <t>DeVereaux, Constance</t>
  </si>
  <si>
    <t>https://www.taylorfrancis.com/books/9781315164205</t>
    <phoneticPr fontId="5" type="noConversion"/>
  </si>
  <si>
    <t>9780429506086</t>
  </si>
  <si>
    <t>9781138584310</t>
  </si>
  <si>
    <t>On Film Editing: An Introduction to the Art of Film Construction</t>
  </si>
  <si>
    <t>Dmytryk, Edward</t>
  </si>
  <si>
    <t>https://www.taylorfrancis.com/books/9780429506086</t>
    <phoneticPr fontId="5" type="noConversion"/>
  </si>
  <si>
    <t>9781351035507</t>
  </si>
  <si>
    <t>9781138490338</t>
  </si>
  <si>
    <t>Actresses and Mental Illness: Histrionic Heroines</t>
  </si>
  <si>
    <t>Gregory, Fiona</t>
  </si>
  <si>
    <t>https://www.taylorfrancis.com/books/9781351035507</t>
    <phoneticPr fontId="5" type="noConversion"/>
  </si>
  <si>
    <t>9781315188713</t>
  </si>
  <si>
    <t>9781138731998</t>
  </si>
  <si>
    <t>Gastronomy and Local Development: The Quality of Products, Places and Experiences</t>
  </si>
  <si>
    <t>Bellini, Nicola</t>
  </si>
  <si>
    <t>https://www.taylorfrancis.com/books/9781315188713</t>
    <phoneticPr fontId="5" type="noConversion"/>
  </si>
  <si>
    <t>9780429432125</t>
  </si>
  <si>
    <t>9781138362338</t>
  </si>
  <si>
    <t>Architecture, Festival and the City</t>
  </si>
  <si>
    <t>Browne, Jemma</t>
  </si>
  <si>
    <t>https://www.taylorfrancis.com/books/9780429432125</t>
    <phoneticPr fontId="5" type="noConversion"/>
  </si>
  <si>
    <t>9781351174343</t>
  </si>
  <si>
    <t>9780815369943</t>
  </si>
  <si>
    <t>Collecting and Exhibiting Computer-Based Technology: Expert Curation at the Museums of the Smithsonian Institution</t>
  </si>
  <si>
    <t>Foti, Petrina</t>
  </si>
  <si>
    <t>https://www.taylorfrancis.com/books/9781351174343</t>
    <phoneticPr fontId="5" type="noConversion"/>
  </si>
  <si>
    <t>9780203702017</t>
  </si>
  <si>
    <t>9781138572485</t>
  </si>
  <si>
    <t>Complexity Thinking in Translation Studies: Methodological Considerations</t>
  </si>
  <si>
    <t>Marais, Kobus</t>
  </si>
  <si>
    <t>https://www.taylorfrancis.com/books/9780203702017</t>
    <phoneticPr fontId="5" type="noConversion"/>
  </si>
  <si>
    <t>9781351139328</t>
  </si>
  <si>
    <t>9780815352464</t>
  </si>
  <si>
    <t>Data, Architecture and the Experience of Place</t>
  </si>
  <si>
    <t>Karandinou, Anastasia</t>
  </si>
  <si>
    <t>https://www.taylorfrancis.com/books/9781351139328</t>
    <phoneticPr fontId="5" type="noConversion"/>
  </si>
  <si>
    <t>9781351124607</t>
  </si>
  <si>
    <t>9780815357377</t>
  </si>
  <si>
    <t>Architecture, Democracy and Emotions: The Politics of Feeling since 1945</t>
  </si>
  <si>
    <t>Großmann, Till</t>
  </si>
  <si>
    <t>https://www.taylorfrancis.com/books/9781351124607</t>
    <phoneticPr fontId="5" type="noConversion"/>
  </si>
  <si>
    <t>9781351062145</t>
  </si>
  <si>
    <t>9781138480766</t>
  </si>
  <si>
    <t>New Geographies of Abstract Art in Postwar Latin America</t>
  </si>
  <si>
    <t>Alvarez, Mariola V.</t>
  </si>
  <si>
    <t>https://www.taylorfrancis.com/books/9781351062145</t>
    <phoneticPr fontId="5" type="noConversion"/>
  </si>
  <si>
    <t>9781351001809</t>
  </si>
  <si>
    <t>9781138545878</t>
  </si>
  <si>
    <t>Competitiveness and Solidarity in the European Union: Interdisciplinary Perspectives</t>
  </si>
  <si>
    <t>Chiocchetti, Paolo</t>
  </si>
  <si>
    <t>https://www.taylorfrancis.com/books/9781351001809</t>
    <phoneticPr fontId="5" type="noConversion"/>
  </si>
  <si>
    <t>9781315159478</t>
  </si>
  <si>
    <t>9781138065802</t>
  </si>
  <si>
    <t>Architecture and Resilience: Interdisciplinary Dialogues</t>
  </si>
  <si>
    <t>Trogal, Kim</t>
  </si>
  <si>
    <t>https://www.taylorfrancis.com/books/9781315159478</t>
    <phoneticPr fontId="5" type="noConversion"/>
  </si>
  <si>
    <t>9780429489679</t>
  </si>
  <si>
    <t>9781138593060</t>
  </si>
  <si>
    <t>Big Data for Managers: Creating Value</t>
  </si>
  <si>
    <t>Malviya, Atal</t>
  </si>
  <si>
    <t>https://www.taylorfrancis.com/books/9780429489679</t>
    <phoneticPr fontId="5" type="noConversion"/>
  </si>
  <si>
    <t>9781351052986</t>
  </si>
  <si>
    <t>9781138484115</t>
  </si>
  <si>
    <t>Undergraduate Research in Dance: A Guide for Students</t>
  </si>
  <si>
    <t>Overby, Lynnette Young</t>
  </si>
  <si>
    <t>https://www.taylorfrancis.com/books/9781351052986</t>
    <phoneticPr fontId="5" type="noConversion"/>
  </si>
  <si>
    <t>9781351206877</t>
  </si>
  <si>
    <t>9780815383048</t>
  </si>
  <si>
    <t>Teaching Chinese as a Second Language: The Way of the Learner</t>
  </si>
  <si>
    <t>Orton, Jane</t>
  </si>
  <si>
    <t>https://www.taylorfrancis.com/books/9781351206877</t>
    <phoneticPr fontId="5" type="noConversion"/>
  </si>
  <si>
    <t>9781351183987</t>
  </si>
  <si>
    <t>9780815395386</t>
  </si>
  <si>
    <t>Alliance Decision-Making in the South China Sea: Between Allied and Alone</t>
  </si>
  <si>
    <t>Gagliano, Joseph A.</t>
  </si>
  <si>
    <t>https://www.taylorfrancis.com/books/9781351183987</t>
    <phoneticPr fontId="5" type="noConversion"/>
  </si>
  <si>
    <t>9781351117906</t>
  </si>
  <si>
    <t>9780815360636</t>
  </si>
  <si>
    <t>Emerging Technologies in Sport: Implications for Sport Management</t>
  </si>
  <si>
    <t>Mallen, Cheryl</t>
  </si>
  <si>
    <t>https://www.taylorfrancis.com/books/9781351117906</t>
    <phoneticPr fontId="5" type="noConversion"/>
  </si>
  <si>
    <t>9780429456817</t>
  </si>
  <si>
    <t>9781138314658</t>
  </si>
  <si>
    <t>Service Innovation</t>
  </si>
  <si>
    <t>Mustafa, Esam</t>
  </si>
  <si>
    <t>https://www.taylorfrancis.com/books/9780429456817</t>
    <phoneticPr fontId="5" type="noConversion"/>
  </si>
  <si>
    <t>9781315101835</t>
  </si>
  <si>
    <t>9781138105317</t>
  </si>
  <si>
    <t>Global Sport Leadership</t>
  </si>
  <si>
    <t>Frawley, Stephen</t>
  </si>
  <si>
    <t>https://www.taylorfrancis.com/books/9781315101835</t>
    <phoneticPr fontId="5" type="noConversion"/>
  </si>
  <si>
    <t>9780429466373</t>
  </si>
  <si>
    <t>9781138609099</t>
  </si>
  <si>
    <t>Action Research for English Language Arts Teachers: Invitation to Inquiry</t>
  </si>
  <si>
    <t>Buckelew, Mary</t>
  </si>
  <si>
    <t>https://www.taylorfrancis.com/books/9780429466373</t>
    <phoneticPr fontId="5" type="noConversion"/>
  </si>
  <si>
    <t>9781351121392</t>
  </si>
  <si>
    <t>9780815359081</t>
  </si>
  <si>
    <t>Biculturalism at New Zealand's National Museum: An Ethnography of Te Papa</t>
  </si>
  <si>
    <t>Schubert-McArthur, Tanja</t>
  </si>
  <si>
    <t>https://www.taylorfrancis.com/books/9781351121392</t>
    <phoneticPr fontId="5" type="noConversion"/>
  </si>
  <si>
    <t>9780429264344</t>
  </si>
  <si>
    <t>9780367209490</t>
  </si>
  <si>
    <t>Globalized Sport Management in Diverse Cultural Contexts</t>
  </si>
  <si>
    <t>Zhang, James J.</t>
  </si>
  <si>
    <t>https://www.taylorfrancis.com/books/9780429264344</t>
    <phoneticPr fontId="5" type="noConversion"/>
  </si>
  <si>
    <t>9780367140458</t>
  </si>
  <si>
    <t>9781472430953</t>
  </si>
  <si>
    <t>The Paragone in Nineteenth-Century Art</t>
  </si>
  <si>
    <t>Lippert, Sarah J.</t>
  </si>
  <si>
    <t>https://www.taylorfrancis.com/books/9780367140458</t>
    <phoneticPr fontId="5" type="noConversion"/>
  </si>
  <si>
    <t>9781315724072</t>
  </si>
  <si>
    <t>9781138851498</t>
  </si>
  <si>
    <t>Research Methodologies of School Psychology: Critical Skills</t>
  </si>
  <si>
    <t>Kettler, Ryan J.</t>
  </si>
  <si>
    <t>https://www.taylorfrancis.com/books/9781315724072</t>
    <phoneticPr fontId="5" type="noConversion"/>
  </si>
  <si>
    <t>9780429029622</t>
  </si>
  <si>
    <t>9780367139988</t>
  </si>
  <si>
    <t>Achieving the Sustainable Development Goals: Global Governance Challenges</t>
  </si>
  <si>
    <t>Dalby, Simon</t>
  </si>
  <si>
    <t>https://www.taylorfrancis.com/books/9780429029622</t>
    <phoneticPr fontId="5" type="noConversion"/>
  </si>
  <si>
    <t>9780429022227</t>
  </si>
  <si>
    <t>9780367077129</t>
  </si>
  <si>
    <t>Positioning Taiwan in a Global Context: Being and Becoming</t>
  </si>
  <si>
    <t>Chang, Bi-yu</t>
  </si>
  <si>
    <t>https://www.taylorfrancis.com/books/9780429022227</t>
    <phoneticPr fontId="5" type="noConversion"/>
  </si>
  <si>
    <t>9781351263283</t>
  </si>
  <si>
    <t>9781138578913</t>
  </si>
  <si>
    <t>Prosodic Syntax in Chinese: Theory and Facts</t>
  </si>
  <si>
    <t>Shengli, Feng</t>
  </si>
  <si>
    <t>https://www.taylorfrancis.com/books/9781351263283</t>
    <phoneticPr fontId="5" type="noConversion"/>
  </si>
  <si>
    <t>9781351103404</t>
  </si>
  <si>
    <t>9781138478046</t>
  </si>
  <si>
    <t>The Internet Family: Technology in Couple and Family Relationships</t>
  </si>
  <si>
    <t>Hertlein, Katherine M.</t>
  </si>
  <si>
    <t>https://www.taylorfrancis.com/books/9781351103404</t>
    <phoneticPr fontId="5" type="noConversion"/>
  </si>
  <si>
    <t>9781003239390</t>
  </si>
  <si>
    <t>9781032142166</t>
  </si>
  <si>
    <t>Using RUBRICS for Performance-Based Assessment: A Practical Guide to Evaluating Student Work</t>
  </si>
  <si>
    <t>Stanley, Todd</t>
  </si>
  <si>
    <t>https://www.taylorfrancis.com/books/9781003239390</t>
    <phoneticPr fontId="5" type="noConversion"/>
  </si>
  <si>
    <t>9780429021510</t>
  </si>
  <si>
    <t>9780367076016</t>
  </si>
  <si>
    <t>Alternative Approaches to Economic Theory: Complexity, Post Keynesian and Ecological Economics</t>
  </si>
  <si>
    <t>Beker, Victor A.</t>
  </si>
  <si>
    <t>https://www.taylorfrancis.com/books/9780429021510</t>
    <phoneticPr fontId="5" type="noConversion"/>
  </si>
  <si>
    <t>9781315669649</t>
  </si>
  <si>
    <t>9781138948013</t>
  </si>
  <si>
    <t>Emotionally Focused Family Therapy: Restoring Connection and Promoting Resilience</t>
  </si>
  <si>
    <t>Furrow, James L.</t>
  </si>
  <si>
    <t>https://www.taylorfrancis.com/books/9781315669649</t>
    <phoneticPr fontId="5" type="noConversion"/>
  </si>
  <si>
    <t>9780429201158</t>
  </si>
  <si>
    <t>9780367192266</t>
  </si>
  <si>
    <t>A Politics of Disgust: Selfhood, World-Making, and Ethics</t>
  </si>
  <si>
    <t>Joensuu, Eleonora</t>
  </si>
  <si>
    <t>https://www.taylorfrancis.com/books/9780429201158</t>
    <phoneticPr fontId="5" type="noConversion"/>
  </si>
  <si>
    <t>9780429477751</t>
  </si>
  <si>
    <t>9780367104078</t>
  </si>
  <si>
    <t>On Attachment: The View from Developmental Psychology</t>
  </si>
  <si>
    <t>Owen, Ian Rory</t>
  </si>
  <si>
    <t>https://www.taylorfrancis.com/books/9780429477751</t>
    <phoneticPr fontId="5" type="noConversion"/>
  </si>
  <si>
    <t>9780429319082</t>
  </si>
  <si>
    <t>9781857439199</t>
  </si>
  <si>
    <t>The Taiwan Issue: Problems and Prospects</t>
  </si>
  <si>
    <t>Schreer, Benjamin</t>
  </si>
  <si>
    <t>https://www.taylorfrancis.com/books/9780429319082</t>
    <phoneticPr fontId="5" type="noConversion"/>
  </si>
  <si>
    <t>9780203797709</t>
  </si>
  <si>
    <t>9780415631594</t>
  </si>
  <si>
    <t>Law and the Passions: Why Emotion Matters for Justice</t>
  </si>
  <si>
    <t>Shaw, Julia J.A.</t>
  </si>
  <si>
    <t>https://www.taylorfrancis.com/books/9780203797709</t>
    <phoneticPr fontId="5" type="noConversion"/>
  </si>
  <si>
    <t>9781315545127</t>
  </si>
  <si>
    <t>9781138682481</t>
  </si>
  <si>
    <t>Bike Share</t>
  </si>
  <si>
    <t>Fishman, Elliot</t>
  </si>
  <si>
    <t>https://www.taylorfrancis.com/books/9781315545127</t>
    <phoneticPr fontId="5" type="noConversion"/>
  </si>
  <si>
    <t>9781315110455</t>
  </si>
  <si>
    <t>9781138087460</t>
  </si>
  <si>
    <t>Women in British Buddhism: Commitment, Connection, Community</t>
  </si>
  <si>
    <t>Starkey, Caroline</t>
  </si>
  <si>
    <t>https://www.taylorfrancis.com/books/9781315110455</t>
    <phoneticPr fontId="5" type="noConversion"/>
  </si>
  <si>
    <t>9780429262098</t>
  </si>
  <si>
    <t>9780367205331</t>
  </si>
  <si>
    <t>Bodies and Transformance in Taiwanese Contemporary Theater</t>
  </si>
  <si>
    <t>Liang, Peilin</t>
  </si>
  <si>
    <t>https://www.taylorfrancis.com/books/9780429262098</t>
    <phoneticPr fontId="5" type="noConversion"/>
  </si>
  <si>
    <t>9780429293771</t>
  </si>
  <si>
    <t>9780367265472</t>
  </si>
  <si>
    <t>Travelling Servants: Mobility and Employment in British Fiction and Travel Writing 1750-1850</t>
  </si>
  <si>
    <t>Walchester, Kathryn</t>
  </si>
  <si>
    <t>https://www.taylorfrancis.com/books/9780429293771</t>
    <phoneticPr fontId="5" type="noConversion"/>
  </si>
  <si>
    <t>9781351051866</t>
  </si>
  <si>
    <t>9781138484504</t>
  </si>
  <si>
    <t>Contexts of Violence in Comics</t>
  </si>
  <si>
    <t>Hague, Ian</t>
  </si>
  <si>
    <t>https://www.taylorfrancis.com/books/9781351051866</t>
    <phoneticPr fontId="5" type="noConversion"/>
  </si>
  <si>
    <t>9781315225753</t>
  </si>
  <si>
    <t>9780415787741</t>
  </si>
  <si>
    <t>Treating Couples Well: A Practical Guide to Collaborative Couple Therapy</t>
  </si>
  <si>
    <t>Treadway, David C.</t>
  </si>
  <si>
    <t>https://www.taylorfrancis.com/books/9781315225753</t>
    <phoneticPr fontId="5" type="noConversion"/>
  </si>
  <si>
    <t>9781351168366</t>
  </si>
  <si>
    <t>9780815348009</t>
  </si>
  <si>
    <t>The Practice of Emotionally Focused Couple Therapy: Creating Connection</t>
  </si>
  <si>
    <t>Johnson, Susan M.</t>
  </si>
  <si>
    <t>https://www.taylorfrancis.com/books/9781351168366</t>
    <phoneticPr fontId="5" type="noConversion"/>
  </si>
  <si>
    <t>9780429260117</t>
  </si>
  <si>
    <t>9780367201975</t>
  </si>
  <si>
    <t>Young Adults in Urban China and Taiwan: Aspirations, Expectations, and Life Choices</t>
  </si>
  <si>
    <t>Remmert, Désirée</t>
  </si>
  <si>
    <t>https://www.taylorfrancis.com/books/9780429260117</t>
    <phoneticPr fontId="5" type="noConversion"/>
  </si>
  <si>
    <t>9780429485640</t>
  </si>
  <si>
    <t>9781138599482</t>
  </si>
  <si>
    <t>The Political Economy of Press Freedom: The Paradox of Taiwan versus China</t>
  </si>
  <si>
    <t>Huang, Jaw-Nian</t>
  </si>
  <si>
    <t>https://www.taylorfrancis.com/books/9780429485640</t>
    <phoneticPr fontId="5" type="noConversion"/>
  </si>
  <si>
    <t>9780429467899</t>
  </si>
  <si>
    <t>9781138605879</t>
  </si>
  <si>
    <t>The Digital Interface and New Media Art Installations</t>
  </si>
  <si>
    <t>Shanbaum, Phaedra</t>
  </si>
  <si>
    <t>https://www.taylorfrancis.com/books/9780429467899</t>
    <phoneticPr fontId="5" type="noConversion"/>
  </si>
  <si>
    <r>
      <t xml:space="preserve">H11 </t>
    </r>
    <r>
      <rPr>
        <sz val="10"/>
        <rFont val="新細明體"/>
        <family val="1"/>
        <charset val="136"/>
      </rPr>
      <t>教育學</t>
    </r>
    <phoneticPr fontId="5" type="noConversion"/>
  </si>
  <si>
    <t>9780429432668</t>
  </si>
  <si>
    <t>9781138361607</t>
  </si>
  <si>
    <t>Multiliteracies and Early Years Innovation: Perspectives from Finland and Beyond</t>
  </si>
  <si>
    <t>Kumpulainen, Kristiina</t>
  </si>
  <si>
    <t>https://www.taylorfrancis.com/books/9780429432668</t>
    <phoneticPr fontId="5" type="noConversion"/>
  </si>
  <si>
    <t>9780429318054</t>
  </si>
  <si>
    <t>9780367331191</t>
  </si>
  <si>
    <t>Who Was William Hickey?: A Crafted Life in Georgian England and Imperial India</t>
  </si>
  <si>
    <t>Farr, James R.</t>
  </si>
  <si>
    <t>https://www.taylorfrancis.com/books/9780429318054</t>
    <phoneticPr fontId="5" type="noConversion"/>
  </si>
  <si>
    <t>9780429287688</t>
  </si>
  <si>
    <t>9780367254131</t>
  </si>
  <si>
    <t>A Coach's Guide to Maximizing the Youth Sport Experience: Work Hard, Be Kind</t>
  </si>
  <si>
    <t>Fry, Mary</t>
  </si>
  <si>
    <t>https://www.taylorfrancis.com/books/9780429287688</t>
    <phoneticPr fontId="5" type="noConversion"/>
  </si>
  <si>
    <t>9781315161068</t>
  </si>
  <si>
    <t>9781138063402</t>
  </si>
  <si>
    <t>Case Studies in Couple and Family Therapy: Through the Lens of Early Career Professionals</t>
  </si>
  <si>
    <t>Cornwell, Connie S.</t>
  </si>
  <si>
    <t>https://www.taylorfrancis.com/books/9781315161068</t>
    <phoneticPr fontId="5" type="noConversion"/>
  </si>
  <si>
    <t>9780429322327</t>
  </si>
  <si>
    <t>9780367338459</t>
  </si>
  <si>
    <t>Better Spending for Localizing Global Sustainable Development Goals: Examples From the Field</t>
  </si>
  <si>
    <t>Baqir, Fayyaz</t>
  </si>
  <si>
    <t>https://www.taylorfrancis.com/books/9780429322327</t>
    <phoneticPr fontId="5" type="noConversion"/>
  </si>
  <si>
    <t>9781315642314</t>
  </si>
  <si>
    <t>9781138188457</t>
  </si>
  <si>
    <t>Racial and Ethnic Diversity in the Performing Arts Workforce</t>
  </si>
  <si>
    <t>Stein, Tobie S.</t>
  </si>
  <si>
    <t>https://www.taylorfrancis.com/books/9781315642314</t>
    <phoneticPr fontId="5" type="noConversion"/>
  </si>
  <si>
    <t>9780429287848</t>
  </si>
  <si>
    <t>9780367254445</t>
  </si>
  <si>
    <t>Dialogues on the Theory and Practice of Literary Translation</t>
  </si>
  <si>
    <t>Jun, Xu</t>
  </si>
  <si>
    <t>https://www.taylorfrancis.com/books/9780429287848</t>
    <phoneticPr fontId="5" type="noConversion"/>
  </si>
  <si>
    <t>9780429506109</t>
  </si>
  <si>
    <t>9781138584297</t>
  </si>
  <si>
    <t>Incorporating Science, Body, and Yoga in Nutrition-Based Eating Disorder Treatment and Recovery: The Integrated Eating Approach</t>
  </si>
  <si>
    <t>Mora, Maria Sorbara</t>
  </si>
  <si>
    <t>https://www.taylorfrancis.com/books/9780429506109</t>
    <phoneticPr fontId="5" type="noConversion"/>
  </si>
  <si>
    <t>9781315146225</t>
  </si>
  <si>
    <t>9781138708495</t>
  </si>
  <si>
    <t>Historical Pattern Archive: Women's Clothing 1837-1969</t>
  </si>
  <si>
    <t>Bernard, Thomas</t>
  </si>
  <si>
    <t>https://www.taylorfrancis.com/books/9781315146225</t>
    <phoneticPr fontId="5" type="noConversion"/>
  </si>
  <si>
    <t>9780429276606</t>
  </si>
  <si>
    <t>9780367227272</t>
  </si>
  <si>
    <t>Becoming a Translator: An Introduction to the Theory and Practice of Translation</t>
  </si>
  <si>
    <t>Robinson, Douglas</t>
  </si>
  <si>
    <t>https://www.taylorfrancis.com/books/9780429276606</t>
    <phoneticPr fontId="5" type="noConversion"/>
  </si>
  <si>
    <t>9780429344183</t>
  </si>
  <si>
    <t>9780367354800</t>
  </si>
  <si>
    <t>Early Language Acquisition of Mandarin-Speaking Children</t>
  </si>
  <si>
    <t>Zhang, Yunqiu</t>
  </si>
  <si>
    <t>https://www.taylorfrancis.com/books/9780429344183</t>
    <phoneticPr fontId="5" type="noConversion"/>
  </si>
  <si>
    <t>9781003001027</t>
  </si>
  <si>
    <t>9780367430627</t>
  </si>
  <si>
    <t>A Guide to Aging and Well-Being for Healthcare Professionals: Psychological Perspectives</t>
  </si>
  <si>
    <t>Brier, Norman M.</t>
  </si>
  <si>
    <t>https://www.taylorfrancis.com/books/9781003001027</t>
    <phoneticPr fontId="5" type="noConversion"/>
  </si>
  <si>
    <t>9781351136983</t>
  </si>
  <si>
    <t>9780815353256</t>
  </si>
  <si>
    <t>Safety and Health for the Stage: Collaboration with the Production Process</t>
  </si>
  <si>
    <t>Reynolds, William J.</t>
  </si>
  <si>
    <t>https://www.taylorfrancis.com/books/9781351136983</t>
    <phoneticPr fontId="5" type="noConversion"/>
  </si>
  <si>
    <t>9780367815813</t>
  </si>
  <si>
    <t>9780367375027</t>
  </si>
  <si>
    <t>Translation as Actor-Networking: Actors, Agencies, and Networks in the Making of Arthur Waley's English Translation of the Chinese Journey to the West</t>
  </si>
  <si>
    <t>Luo, Wenyan</t>
  </si>
  <si>
    <t>https://www.taylorfrancis.com/books/9780367815813</t>
    <phoneticPr fontId="5" type="noConversion"/>
  </si>
  <si>
    <t>9781315618111</t>
  </si>
  <si>
    <t>9781138669628</t>
  </si>
  <si>
    <t>Chinese-English Interpreting and Intercultural Communication</t>
  </si>
  <si>
    <t>Hlavac, Jim</t>
  </si>
  <si>
    <t>https://www.taylorfrancis.com/books/9781315618111</t>
    <phoneticPr fontId="5" type="noConversion"/>
  </si>
  <si>
    <t>9780429030963</t>
  </si>
  <si>
    <t>9780367142636</t>
  </si>
  <si>
    <t>Human Resource Management in an Emerging South Asian Economy: The Case of Brunei</t>
  </si>
  <si>
    <t>Darwish, Tamer K</t>
  </si>
  <si>
    <t>https://www.taylorfrancis.com/books/9780429030963</t>
    <phoneticPr fontId="5" type="noConversion"/>
  </si>
  <si>
    <t>9781315145600</t>
  </si>
  <si>
    <t>9781138295476</t>
  </si>
  <si>
    <t>Concert Design: The Road, The Craft, The Industry</t>
  </si>
  <si>
    <t>Jackson, Seth</t>
  </si>
  <si>
    <t>https://www.taylorfrancis.com/books/9781315145600</t>
    <phoneticPr fontId="5" type="noConversion"/>
  </si>
  <si>
    <t>9781003020141</t>
  </si>
  <si>
    <t>9780367860707</t>
  </si>
  <si>
    <t>Team Sports Training: The Complexity Model</t>
  </si>
  <si>
    <t>Mallo, Javier</t>
  </si>
  <si>
    <t>https://www.taylorfrancis.com/books/9781003020141</t>
    <phoneticPr fontId="5" type="noConversion"/>
  </si>
  <si>
    <t>9781351187596</t>
  </si>
  <si>
    <t>9780815393795</t>
  </si>
  <si>
    <t>Making Art History in Europe After 1945</t>
  </si>
  <si>
    <t>García, Noemi de Haro</t>
  </si>
  <si>
    <t>https://www.taylorfrancis.com/books/9781351187596</t>
    <phoneticPr fontId="5" type="noConversion"/>
  </si>
  <si>
    <t>9781003035008</t>
  </si>
  <si>
    <t>9780367462406</t>
  </si>
  <si>
    <t>Regulating the Platform Economy: International Perspectives on New Forms of Work</t>
  </si>
  <si>
    <t>Méndez, Lourdes Mella</t>
  </si>
  <si>
    <t>https://www.taylorfrancis.com/books/9781003035008</t>
    <phoneticPr fontId="5" type="noConversion"/>
  </si>
  <si>
    <t>Coaching with Careers and AI in Mind: Grounding a Hopeful and Resourceful Self Fit for a Digital World</t>
  </si>
  <si>
    <t>Tarry, Adina</t>
  </si>
  <si>
    <t>T&amp;F</t>
    <phoneticPr fontId="2" type="noConversion"/>
  </si>
  <si>
    <t>https://www.taylorfrancis.com/books/9780429451553</t>
    <phoneticPr fontId="2" type="noConversion"/>
  </si>
  <si>
    <t>Business for Society</t>
  </si>
  <si>
    <t>Gangi, Francesco</t>
    <phoneticPr fontId="2" type="noConversion"/>
  </si>
  <si>
    <t>https://www.taylorfrancis.com/books/9780429326509</t>
    <phoneticPr fontId="2" type="noConversion"/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</si>
  <si>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Times New Roman"/>
        <family val="1"/>
      </rPr>
      <t>)</t>
    </r>
  </si>
  <si>
    <r>
      <rPr>
        <sz val="10"/>
        <rFont val="新細明體"/>
        <family val="1"/>
        <charset val="136"/>
      </rPr>
      <t>序號</t>
    </r>
    <phoneticPr fontId="2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</si>
  <si>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</si>
  <si>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</si>
  <si>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備註</t>
    </r>
    <phoneticPr fontId="2" type="noConversion"/>
  </si>
  <si>
    <r>
      <rPr>
        <sz val="10"/>
        <rFont val="細明體"/>
        <family val="3"/>
        <charset val="136"/>
      </rPr>
      <t>平台</t>
    </r>
    <phoneticPr fontId="2" type="noConversion"/>
  </si>
  <si>
    <t>URL</t>
    <phoneticPr fontId="2" type="noConversion"/>
  </si>
  <si>
    <t>9781315265643</t>
  </si>
  <si>
    <t>9781138345638</t>
  </si>
  <si>
    <t>Small Animal Anesthesia and Pain Management: A Color Handbook</t>
  </si>
  <si>
    <t>Ko, Jeff C.</t>
    <phoneticPr fontId="41" type="noConversion"/>
  </si>
  <si>
    <t>https://www.taylorfrancis.com/books/9781315265643</t>
  </si>
  <si>
    <t>9780429186639</t>
  </si>
  <si>
    <t>9781482246223</t>
  </si>
  <si>
    <t>Cardiovascular Disease in Companion Animals: Dog, Cat and Horse</t>
  </si>
  <si>
    <t>Ware, Wendy A.</t>
  </si>
  <si>
    <t>https://www.taylorfrancis.com/books/9780429186639</t>
  </si>
  <si>
    <t>9781315381862</t>
  </si>
  <si>
    <t>9781138091498</t>
  </si>
  <si>
    <t>Small Animal Imaging: Self-Assessment Review</t>
  </si>
  <si>
    <t>Mattoon, John S.</t>
  </si>
  <si>
    <t>https://www.taylorfrancis.com/books/9781315381862</t>
  </si>
  <si>
    <t>9781003174202</t>
  </si>
  <si>
    <t>9781032004464</t>
  </si>
  <si>
    <t>The Manual of Allergy and Clinical Immunology</t>
  </si>
  <si>
    <t>Feteih, Abeer</t>
  </si>
  <si>
    <t>https://www.taylorfrancis.com/books/9781003174202</t>
  </si>
  <si>
    <t>9781003163701</t>
  </si>
  <si>
    <t>9780367757243</t>
  </si>
  <si>
    <t>Sport and Exercise Medicine OSCEs: An Essential Revision Guide</t>
  </si>
  <si>
    <t>Shur, Natalie F.</t>
  </si>
  <si>
    <t>https://www.taylorfrancis.com/books/9781003163701</t>
  </si>
  <si>
    <t>9780429260971</t>
  </si>
  <si>
    <t>9780367203047</t>
  </si>
  <si>
    <t>Bioimaging: Imaging by Light and Electromagnetics in Medicine and Biology</t>
  </si>
  <si>
    <t>Ueno, Shoogo</t>
  </si>
  <si>
    <t>https://www.taylorfrancis.com/books/9780429260971</t>
  </si>
  <si>
    <t>9781315151366</t>
  </si>
  <si>
    <t>9781138558557</t>
  </si>
  <si>
    <t>Hematopoietic Stem Cell Transplantation and Cellular Therapies for Autoimmune Diseases</t>
  </si>
  <si>
    <t>Burt, Richard K.</t>
  </si>
  <si>
    <t>https://www.taylorfrancis.com/books/9781315151366</t>
  </si>
  <si>
    <t>9780429401725</t>
  </si>
  <si>
    <t>9781138392434</t>
  </si>
  <si>
    <t>Small Animal Medicine and Metabolic Disorders: Self-Assessment Color Review</t>
  </si>
  <si>
    <t>Ruaux, Craig</t>
  </si>
  <si>
    <t>https://www.taylorfrancis.com/books/9780429401725</t>
  </si>
  <si>
    <r>
      <t xml:space="preserve">B101001 </t>
    </r>
    <r>
      <rPr>
        <sz val="10"/>
        <rFont val="新細明體"/>
        <family val="1"/>
        <charset val="136"/>
      </rPr>
      <t>解剖</t>
    </r>
  </si>
  <si>
    <t>9781003120445</t>
  </si>
  <si>
    <t>9780367637248</t>
  </si>
  <si>
    <t>Atlas of Differential Diagnosis in Neoplastic Hematopathology</t>
  </si>
  <si>
    <t>Gorczyca, Wojciech</t>
  </si>
  <si>
    <t>https://www.taylorfrancis.com/books/9781003120445</t>
  </si>
  <si>
    <t>9780367855567</t>
  </si>
  <si>
    <t>9780367428549</t>
  </si>
  <si>
    <t>Imagining Imaging</t>
  </si>
  <si>
    <t>Jackson, Michael R.</t>
  </si>
  <si>
    <t>https://www.taylorfrancis.com/books/9780367855567</t>
  </si>
  <si>
    <t>9780367816483</t>
  </si>
  <si>
    <t>9780367418403</t>
  </si>
  <si>
    <t>Dermoscopy in General Dermatology for Skin of Color</t>
  </si>
  <si>
    <t>Errichetti, Enzo</t>
  </si>
  <si>
    <t>https://www.taylorfrancis.com/books/9780367816483</t>
  </si>
  <si>
    <t>9781003153030</t>
  </si>
  <si>
    <t>9780367716394</t>
  </si>
  <si>
    <t>Demystifying Dog Behaviour for the Veterinarian</t>
  </si>
  <si>
    <t>Shepherd, Kendal</t>
  </si>
  <si>
    <t>https://www.taylorfrancis.com/books/9781003153030</t>
  </si>
  <si>
    <t>9781003203469</t>
  </si>
  <si>
    <t>9781032067049</t>
  </si>
  <si>
    <t>Behavior Analysis with Machine Learning Using R</t>
  </si>
  <si>
    <t>Ceja, Enrique Garcia</t>
  </si>
  <si>
    <t>https://www.taylorfrancis.com/books/9781003203469</t>
  </si>
  <si>
    <t>9781003019169</t>
  </si>
  <si>
    <t>9780367894368</t>
  </si>
  <si>
    <t>Bayesian Modeling and Computation in Python</t>
  </si>
  <si>
    <t>Martin, Osvaldo A.</t>
  </si>
  <si>
    <t>https://www.taylorfrancis.com/books/9781003019169</t>
  </si>
  <si>
    <t>9781003181057</t>
  </si>
  <si>
    <t>9781032019307</t>
  </si>
  <si>
    <t>The Sharpe Ratio: Statistics and Applications</t>
  </si>
  <si>
    <t>Pav, Steven E.</t>
  </si>
  <si>
    <t>https://www.taylorfrancis.com/books/9781003181057</t>
  </si>
  <si>
    <t>9781315162539</t>
  </si>
  <si>
    <t>9781138061231</t>
  </si>
  <si>
    <t>Secret History: The Story of Cryptology</t>
  </si>
  <si>
    <t>Bauer, Craig P.</t>
    <phoneticPr fontId="2" type="noConversion"/>
  </si>
  <si>
    <t>https://www.taylorfrancis.com/books/9781315162539</t>
  </si>
  <si>
    <t>9781003045762</t>
  </si>
  <si>
    <t>9780367493240</t>
  </si>
  <si>
    <t>An Introduction to Optimization Techniques</t>
  </si>
  <si>
    <t>Sharma, Vikrant</t>
  </si>
  <si>
    <t>https://www.taylorfrancis.com/books/9781003045762</t>
  </si>
  <si>
    <t>9781315266954</t>
  </si>
  <si>
    <t>9781138070837</t>
  </si>
  <si>
    <t>Computational Complexity of Counting and Sampling</t>
  </si>
  <si>
    <t>Miklos, Istvan</t>
  </si>
  <si>
    <t>https://www.taylorfrancis.com/books/9781315266954</t>
  </si>
  <si>
    <t>9781003002826</t>
  </si>
  <si>
    <t>9780815349273</t>
  </si>
  <si>
    <t>A Guide for Machine Vision in Quality Control</t>
  </si>
  <si>
    <t>Anand, Sheila</t>
  </si>
  <si>
    <t>https://www.taylorfrancis.com/books/9781003002826</t>
  </si>
  <si>
    <t>9781003158745</t>
  </si>
  <si>
    <t>9780367716226</t>
  </si>
  <si>
    <t>Introduction to High-Dimensional Statistics</t>
  </si>
  <si>
    <t>Giraud, Christophe</t>
  </si>
  <si>
    <t>https://www.taylorfrancis.com/books/9781003158745</t>
  </si>
  <si>
    <t>9781003185635</t>
  </si>
  <si>
    <t>9781032028828</t>
  </si>
  <si>
    <t>Deep Learning: A Comprehensive Guide</t>
  </si>
  <si>
    <t>Vasudevan, Shriram K</t>
  </si>
  <si>
    <t>https://www.taylorfrancis.com/books/9781003185635</t>
  </si>
  <si>
    <t>9780429398292</t>
  </si>
  <si>
    <t>9780367027056</t>
  </si>
  <si>
    <t>Data Science for Mathematicians</t>
  </si>
  <si>
    <t>Carter, Nathan</t>
  </si>
  <si>
    <t>https://www.taylorfrancis.com/books/9780429398292</t>
  </si>
  <si>
    <t>9781003144090</t>
  </si>
  <si>
    <t>9780367698652</t>
  </si>
  <si>
    <t>Banach Limit and Applications</t>
  </si>
  <si>
    <t>Das, Gokulananda</t>
  </si>
  <si>
    <t>https://www.taylorfrancis.com/books/9781003144090</t>
  </si>
  <si>
    <t>9781003122364</t>
  </si>
  <si>
    <t>9780367641429</t>
  </si>
  <si>
    <t>JavaScript: Syntax and Practices</t>
  </si>
  <si>
    <t>Tomar, Ravi</t>
  </si>
  <si>
    <t>https://www.taylorfrancis.com/books/9781003122364</t>
  </si>
  <si>
    <t>9781003144496</t>
  </si>
  <si>
    <t>9780367700812</t>
  </si>
  <si>
    <t>Random Matrices and Non-Commutative Probability</t>
  </si>
  <si>
    <t>Bose, Arup</t>
  </si>
  <si>
    <t>https://www.taylorfrancis.com/books/9781003144496</t>
  </si>
  <si>
    <t>9781003133681</t>
  </si>
  <si>
    <t>9780367679798</t>
  </si>
  <si>
    <t>Design of Intelligent Applications using Machine Learning and Deep Learning Techniques</t>
  </si>
  <si>
    <t>Mangrulkar, Ramchandra Sharad</t>
  </si>
  <si>
    <t>https://www.taylorfrancis.com/books/9781003133681</t>
  </si>
  <si>
    <t>9781003225584</t>
  </si>
  <si>
    <t>9781032126449</t>
  </si>
  <si>
    <t>Fundamentals of Internet of Things</t>
  </si>
  <si>
    <t>Kumar, Sudhir</t>
  </si>
  <si>
    <t>https://www.taylorfrancis.com/books/9781003225584</t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</si>
  <si>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</si>
  <si>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9781003109037</t>
  </si>
  <si>
    <t>9780367623470</t>
  </si>
  <si>
    <t>Developing Climate-Resilient Crops: Improving Global Food Security and Safety</t>
  </si>
  <si>
    <t>Fahad, Shah</t>
  </si>
  <si>
    <t>https://www.taylorfrancis.com/books/9781003109037</t>
  </si>
  <si>
    <t>9781003181545</t>
  </si>
  <si>
    <t>9781032020303</t>
  </si>
  <si>
    <t>Innovative and Intelligent Technology-Based Services For Smart Environments - Smart Sensing and Artificial Intelligence: Proceedings of the 2nd International Conference on Smart Innovation, Ergonomics and Applied Human Factors (SEAHF'20), held online, 14-15 November 2020</t>
  </si>
  <si>
    <t>Slama, Sami Ben</t>
  </si>
  <si>
    <t>https://www.taylorfrancis.com/books/9781003181545</t>
  </si>
  <si>
    <t>9781003134138</t>
  </si>
  <si>
    <t>9780367680800</t>
  </si>
  <si>
    <t>Computational Intelligence for Information Retrieval</t>
  </si>
  <si>
    <t>Chaudhary, Gopal</t>
  </si>
  <si>
    <t>https://www.taylorfrancis.com/books/9781003134138</t>
  </si>
  <si>
    <t>9781351170529</t>
  </si>
  <si>
    <t>9780815346395</t>
  </si>
  <si>
    <t>Anaerobic Waste-Wastewater Treatment and Biogas Plants: A Practical Handbook</t>
  </si>
  <si>
    <t>Akunna, Joseph C.</t>
    <phoneticPr fontId="41" type="noConversion"/>
  </si>
  <si>
    <t>https://www.taylorfrancis.com/books/9781351170529</t>
  </si>
  <si>
    <t>9781003106463</t>
  </si>
  <si>
    <t>9780367617615</t>
  </si>
  <si>
    <t>Designing Aeration Systems using Baseline Mass Transfer Coefficients: For Water and Wastewater Treatment</t>
  </si>
  <si>
    <t>Lee, Johnny</t>
  </si>
  <si>
    <t>https://www.taylorfrancis.com/books/9781003106463</t>
  </si>
  <si>
    <t>9781003229087</t>
  </si>
  <si>
    <t>9781032133898</t>
  </si>
  <si>
    <t>Practitioner's Handbook of Risk Management for Water &amp; Wastewater Systems</t>
  </si>
  <si>
    <t>Graham, Gordon</t>
  </si>
  <si>
    <t>https://www.taylorfrancis.com/books/9781003229087</t>
  </si>
  <si>
    <t>9781003175926</t>
  </si>
  <si>
    <t>9781032008158</t>
  </si>
  <si>
    <t>Renewable Energy and Green Technology: Principles and Practices</t>
  </si>
  <si>
    <t>Kumar, Narendra</t>
  </si>
  <si>
    <t>https://www.taylorfrancis.com/books/9781003175926</t>
  </si>
  <si>
    <t>9781003002017</t>
  </si>
  <si>
    <t>9780367432416</t>
  </si>
  <si>
    <t>In Situ Testing Methods in Geotechnical Engineering</t>
  </si>
  <si>
    <t>Lutenegger, Alan J.</t>
  </si>
  <si>
    <t>https://www.taylorfrancis.com/books/9781003002017</t>
  </si>
  <si>
    <t>9780429199783</t>
  </si>
  <si>
    <t>9780367190026</t>
  </si>
  <si>
    <t>Are There Really Neutrinos?: An Evidential History</t>
  </si>
  <si>
    <t>Franklin, Allan D.</t>
    <phoneticPr fontId="41" type="noConversion"/>
  </si>
  <si>
    <t>https://www.taylorfrancis.com/books/9780429199783</t>
  </si>
  <si>
    <t>9781003130949</t>
  </si>
  <si>
    <t>9780367673475</t>
  </si>
  <si>
    <t>Electric Arc Furnace Steelmaking</t>
  </si>
  <si>
    <t>Karbowniczek, Miroslaw</t>
  </si>
  <si>
    <t>https://www.taylorfrancis.com/books/9781003130949</t>
  </si>
  <si>
    <t>9780429029165</t>
  </si>
  <si>
    <t>9780367139131</t>
  </si>
  <si>
    <t>Non-Conventional Hybrid Machining Processes: Theory and Practice</t>
  </si>
  <si>
    <t>https://www.taylorfrancis.com/books/9780429029165</t>
  </si>
  <si>
    <t>9780367814397</t>
  </si>
  <si>
    <t>9780367407131</t>
  </si>
  <si>
    <t>Data Science and Big Data Analytics in Smart Environments</t>
  </si>
  <si>
    <t>Chinnici, Marta</t>
  </si>
  <si>
    <t>https://www.taylorfrancis.com/books/9780367814397</t>
  </si>
  <si>
    <t>9780429162336</t>
  </si>
  <si>
    <t>9780367255404</t>
  </si>
  <si>
    <t>Designing Transportation Systems for Older Adults</t>
  </si>
  <si>
    <t>Baldwin, Carryl L.</t>
  </si>
  <si>
    <t>https://www.taylorfrancis.com/books/9780429162336</t>
  </si>
  <si>
    <t>9781003190677</t>
  </si>
  <si>
    <t>9781032041278</t>
  </si>
  <si>
    <t>Industry 5.0: The Future of the Industrial Economy</t>
  </si>
  <si>
    <t>Elangovan, Uthayan</t>
  </si>
  <si>
    <t>https://www.taylorfrancis.com/books/9781003190677</t>
  </si>
  <si>
    <t>9781351130998</t>
  </si>
  <si>
    <t>9780815354963</t>
  </si>
  <si>
    <t>Safety Law: Legal Aspects in Occupational Safety and Health</t>
  </si>
  <si>
    <t>Schneid, Thomas D.</t>
  </si>
  <si>
    <t>https://www.taylorfrancis.com/books/9781351130998</t>
  </si>
  <si>
    <t>9781003189305</t>
  </si>
  <si>
    <t>9780367758134</t>
  </si>
  <si>
    <t>Forensic Engineering: Damage Assessments for Residential and Commercial Structures</t>
  </si>
  <si>
    <t>Petty, Stephen E.</t>
  </si>
  <si>
    <t>https://www.taylorfrancis.com/books/9781003189305</t>
  </si>
  <si>
    <t>9781351021227</t>
  </si>
  <si>
    <t>9780815370758</t>
  </si>
  <si>
    <t>Advances in Molecular Techniques</t>
  </si>
  <si>
    <t>Sengar, Rakesh S.</t>
  </si>
  <si>
    <t>https://www.taylorfrancis.com/books/9781351021227</t>
  </si>
  <si>
    <t>9781315205120</t>
  </si>
  <si>
    <t>9781138640696</t>
  </si>
  <si>
    <t>Turbomachinery: Concepts, Applications, and Design</t>
  </si>
  <si>
    <t>Murty, V. Dakshina</t>
  </si>
  <si>
    <t>https://www.taylorfrancis.com/books/9781315205120</t>
  </si>
  <si>
    <t>9780429286919</t>
  </si>
  <si>
    <t>9780367250546</t>
  </si>
  <si>
    <t>Quantitative Methods in Transportation</t>
  </si>
  <si>
    <t>Teodorović, Dušan</t>
  </si>
  <si>
    <t>https://www.taylorfrancis.com/books/9780429286919</t>
  </si>
  <si>
    <t>9780429321627</t>
  </si>
  <si>
    <t>9780367334994</t>
  </si>
  <si>
    <t>Ergonomics for the Layman: Applications in Design</t>
  </si>
  <si>
    <t>Mukhopadhyay, Prabir</t>
  </si>
  <si>
    <t>https://www.taylorfrancis.com/books/9780429321627</t>
  </si>
  <si>
    <t>9780429456343</t>
  </si>
  <si>
    <t>9781138315389</t>
  </si>
  <si>
    <t>A Numerical Primer for the Chemical Engineer</t>
  </si>
  <si>
    <t>Zondervan, Edwin</t>
  </si>
  <si>
    <t>https://www.taylorfrancis.com/books/9780429456343</t>
  </si>
  <si>
    <t>9781003194941</t>
  </si>
  <si>
    <t>9781032048673</t>
  </si>
  <si>
    <t>AI for Creativity</t>
  </si>
  <si>
    <t>Hageback, Niklas</t>
  </si>
  <si>
    <t>https://www.taylorfrancis.com/books/9781003194941</t>
  </si>
  <si>
    <t>9780429169243</t>
  </si>
  <si>
    <t>9781466594524</t>
  </si>
  <si>
    <t>Handbook of Standards and Guidelines in Human Factors and Ergonomics</t>
  </si>
  <si>
    <t>Karwowski, Waldemar</t>
  </si>
  <si>
    <t>https://www.taylorfrancis.com/books/9780429169243</t>
  </si>
  <si>
    <t>9781003046073</t>
  </si>
  <si>
    <t>9780367494216</t>
  </si>
  <si>
    <t>Railway Transportation Systems: Design, Construction and Operation</t>
  </si>
  <si>
    <t>Pyrgidis, Christos N.</t>
  </si>
  <si>
    <t>https://www.taylorfrancis.com/books/9781003046073</t>
  </si>
  <si>
    <t>9781003191278</t>
  </si>
  <si>
    <t>9781032042770</t>
  </si>
  <si>
    <t>Advances in Macrofungi: Pharmaceuticals and Cosmeceuticals</t>
  </si>
  <si>
    <t>Sridhar, Kandikere R.</t>
  </si>
  <si>
    <t>https://www.taylorfrancis.com/books/9781003191278</t>
  </si>
  <si>
    <t>9781351135948</t>
  </si>
  <si>
    <t>9780815353607</t>
  </si>
  <si>
    <t>Pavement Drainage: Theory and Practice</t>
  </si>
  <si>
    <t>Babu, G L Sivakumar</t>
  </si>
  <si>
    <t>https://www.taylorfrancis.com/books/9781351135948</t>
  </si>
  <si>
    <t>9781003220503</t>
  </si>
  <si>
    <t>9781032115719</t>
  </si>
  <si>
    <t>Sustainable Development for the Americas: Science, Health, and Engineering Policy and Diplomacy</t>
  </si>
  <si>
    <t>Colglazier, E. William</t>
  </si>
  <si>
    <t>https://www.taylorfrancis.com/books/9781003220503</t>
  </si>
  <si>
    <t>9781003124689</t>
  </si>
  <si>
    <t>9780367644734</t>
  </si>
  <si>
    <t>Unmanned Aircraft Systems Traffic Management: UTM</t>
  </si>
  <si>
    <t>Baum, Michael Scott</t>
    <phoneticPr fontId="41" type="noConversion"/>
  </si>
  <si>
    <t>https://www.taylorfrancis.com/books/9781003124689</t>
  </si>
  <si>
    <t>9781003027249</t>
  </si>
  <si>
    <t>9780367444198</t>
  </si>
  <si>
    <t>Visual and Non-Visual Effects of Light: Working Environment and Well-Being</t>
  </si>
  <si>
    <t>Wolska, Agnieszka</t>
  </si>
  <si>
    <t>https://www.taylorfrancis.com/books/9781003027249</t>
  </si>
  <si>
    <t>9781003225416</t>
  </si>
  <si>
    <t>9781032126111</t>
  </si>
  <si>
    <t>Phytotechnology: A Sustainable Platform for the Development of Herbal Products</t>
  </si>
  <si>
    <t>Oliveira, Wanderley Pereira</t>
  </si>
  <si>
    <t>https://www.taylorfrancis.com/books/9781003225416</t>
  </si>
  <si>
    <t>9781003215349</t>
  </si>
  <si>
    <t>9780367461492</t>
  </si>
  <si>
    <t>Smart and Intelligent Systems: The Human Elements in Artificial Intelligence, Robotics, and Cybersecurity</t>
  </si>
  <si>
    <t>Moallem, Abbas</t>
  </si>
  <si>
    <t>https://www.taylorfrancis.com/books/9781003215349</t>
  </si>
  <si>
    <t>9781003119173</t>
  </si>
  <si>
    <t>9780367634360</t>
  </si>
  <si>
    <t>Robot Learning Human Skills and Intelligent Control Design</t>
  </si>
  <si>
    <t>Yang, Chenguang</t>
  </si>
  <si>
    <t>https://www.taylorfrancis.com/books/9781003119173</t>
  </si>
  <si>
    <t>9781003126164</t>
  </si>
  <si>
    <t>9780367641696</t>
  </si>
  <si>
    <t>Advanced AI Techniques and Applications in Bioinformatics</t>
  </si>
  <si>
    <t>Gaur, Loveleen</t>
  </si>
  <si>
    <t>https://www.taylorfrancis.com/books/9781003126164</t>
  </si>
  <si>
    <t>9781351266727</t>
  </si>
  <si>
    <t>9781138577527</t>
  </si>
  <si>
    <t>1-Dimensional Metal Oxide Nanostructures: Growth, Properties, and Devices</t>
  </si>
  <si>
    <t>Lockman, Zainovia</t>
  </si>
  <si>
    <t>https://www.taylorfrancis.com/books/9781351266727</t>
  </si>
  <si>
    <t>9781351060073</t>
  </si>
  <si>
    <t>9781138481633</t>
  </si>
  <si>
    <t>Human Factors and Ergonomics in Sport: Applications and Future Directions</t>
  </si>
  <si>
    <t>Salmon, Paul M.</t>
  </si>
  <si>
    <t>https://www.taylorfrancis.com/books/9781351060073</t>
  </si>
  <si>
    <r>
      <t xml:space="preserve">E17 </t>
    </r>
    <r>
      <rPr>
        <sz val="10"/>
        <rFont val="新細明體"/>
        <family val="1"/>
        <charset val="136"/>
      </rPr>
      <t>醫學工程</t>
    </r>
  </si>
  <si>
    <t>9781003195009</t>
  </si>
  <si>
    <t>9781032048819</t>
  </si>
  <si>
    <t>AI for Arts</t>
  </si>
  <si>
    <t>https://www.taylorfrancis.com/books/9781003195009</t>
  </si>
  <si>
    <t>9781003137931</t>
  </si>
  <si>
    <t>9780367685218</t>
  </si>
  <si>
    <t>AI for Immunology</t>
  </si>
  <si>
    <t>Catania, Louis J.</t>
  </si>
  <si>
    <t>https://www.taylorfrancis.com/books/9781003137931</t>
  </si>
  <si>
    <t>9780429053443</t>
  </si>
  <si>
    <t>9780367147938</t>
  </si>
  <si>
    <t>Biogeology: Evolution in a Changing Landscape</t>
  </si>
  <si>
    <t>Michaux, Bernard</t>
  </si>
  <si>
    <t>https://www.taylorfrancis.com/books/9780429053443</t>
  </si>
  <si>
    <t>9781003196464</t>
  </si>
  <si>
    <t>9780367478933</t>
  </si>
  <si>
    <t>Next Generation Sequencing in Forensic Science: A Primer</t>
  </si>
  <si>
    <t>Elkins, Kelly M.</t>
  </si>
  <si>
    <t>https://www.taylorfrancis.com/books/9781003196464</t>
  </si>
  <si>
    <t>9781003212966</t>
  </si>
  <si>
    <t>9780367646431</t>
  </si>
  <si>
    <t>Operations Research Using Excel: A Case Study Approach</t>
  </si>
  <si>
    <t>Singla, Vikas</t>
  </si>
  <si>
    <t>https://www.taylorfrancis.com/books/9781003212966</t>
  </si>
  <si>
    <t>9781003213307</t>
  </si>
  <si>
    <t>9780367415266</t>
  </si>
  <si>
    <t>Forensic Psychology and Neuropsychology for Criminal and Civil Cases</t>
  </si>
  <si>
    <t>Hall, Harold V.</t>
  </si>
  <si>
    <t>https://www.taylorfrancis.com/books/9781003213307</t>
  </si>
  <si>
    <t>9781003152569</t>
  </si>
  <si>
    <t>9781138584082</t>
  </si>
  <si>
    <t>Modern Cryptography with Proof Techniques and Implementations</t>
  </si>
  <si>
    <t>Hwang, Seong Oun</t>
  </si>
  <si>
    <t>https://www.taylorfrancis.com/books/9781003152569</t>
  </si>
  <si>
    <t>9781003010548</t>
  </si>
  <si>
    <t>9780367444938</t>
  </si>
  <si>
    <t>Digital Signal Processing: A Primer With MATLAB®</t>
  </si>
  <si>
    <t>Abood, Samir I.</t>
  </si>
  <si>
    <t>https://www.taylorfrancis.com/books/9781003010548</t>
  </si>
  <si>
    <t>9780429055324</t>
  </si>
  <si>
    <t>9781498782234</t>
  </si>
  <si>
    <t>Radiation Sensors with 3D Electrodes</t>
  </si>
  <si>
    <t>Vià, Cinzia Da</t>
  </si>
  <si>
    <t>https://www.taylorfrancis.com/books/9780429055324</t>
  </si>
  <si>
    <t>9781003121626</t>
  </si>
  <si>
    <t>9780367487959</t>
  </si>
  <si>
    <t>Microgrids: Design, Challenges, and Prospects</t>
  </si>
  <si>
    <t>Narejo, Ghous Bakhsh</t>
  </si>
  <si>
    <t>https://www.taylorfrancis.com/books/9781003121626</t>
  </si>
  <si>
    <t>9780429318610</t>
  </si>
  <si>
    <t>9780367251680</t>
  </si>
  <si>
    <t>Forensic Engineering: The Art and Craft of A Failure Detective</t>
    <phoneticPr fontId="2" type="noConversion"/>
  </si>
  <si>
    <t>Gagg, Colin R.</t>
    <phoneticPr fontId="41" type="noConversion"/>
  </si>
  <si>
    <t>https://www.taylorfrancis.com/books/9780429318610</t>
  </si>
  <si>
    <t>9781003230861</t>
  </si>
  <si>
    <t>9781032137988</t>
  </si>
  <si>
    <t>Introduction to Environment, Biodiversity and Climate Change</t>
  </si>
  <si>
    <t>Pandharinath, Navale</t>
  </si>
  <si>
    <t>https://www.taylorfrancis.com/books/9781003230861</t>
  </si>
  <si>
    <t>9781003039327</t>
  </si>
  <si>
    <t>9780367457396</t>
  </si>
  <si>
    <t>UAV Swarm Networks: Models, Protocols, and Systems</t>
  </si>
  <si>
    <t>Hu, Fei</t>
  </si>
  <si>
    <t>https://www.taylorfrancis.com/books/9781003039327</t>
  </si>
  <si>
    <t>9780429283246</t>
  </si>
  <si>
    <t>9780367245733</t>
  </si>
  <si>
    <t>Aviation and Human Factors: How to Incorporate Human Factors into the Field</t>
  </si>
  <si>
    <t>Sanchez-Alarcos, Jose</t>
  </si>
  <si>
    <t>https://www.taylorfrancis.com/books/9780429283246</t>
  </si>
  <si>
    <t>9781003019718</t>
  </si>
  <si>
    <t>9780367895242</t>
  </si>
  <si>
    <t>Fundamentals of Image, Audio, and Video Processing Using MATLAB®: With Applications to Pattern Recognition</t>
  </si>
  <si>
    <t>Parekh, Ranjan</t>
  </si>
  <si>
    <t>https://www.taylorfrancis.com/books/9781003019718</t>
  </si>
  <si>
    <t>9780429464782</t>
  </si>
  <si>
    <t>9781138613072</t>
  </si>
  <si>
    <t>Micro Electro Discharge Machining: Principles and Applications</t>
  </si>
  <si>
    <t>Sidpara, Ajay M.</t>
  </si>
  <si>
    <t>https://www.taylorfrancis.com/books/9780429464782</t>
  </si>
  <si>
    <t>9781003171829</t>
  </si>
  <si>
    <t>9780367775292</t>
  </si>
  <si>
    <t>Smart Healthcare Monitoring Using IoT with 5G: Challenges, Directions, and Future Predictions</t>
  </si>
  <si>
    <t>Gupta, Meenu</t>
  </si>
  <si>
    <t>https://www.taylorfrancis.com/books/9781003171829</t>
  </si>
  <si>
    <t>9780429294051</t>
  </si>
  <si>
    <t>9780367265779</t>
  </si>
  <si>
    <t>Ultrasonic Welding of Metal Sheets</t>
  </si>
  <si>
    <t>Sahoo, Susanta Kumar</t>
  </si>
  <si>
    <t>https://www.taylorfrancis.com/books/9780429294051</t>
  </si>
  <si>
    <t>9781003048381</t>
  </si>
  <si>
    <t>9780367499747</t>
  </si>
  <si>
    <t>Autonomous Driving and Advanced Driver-Assistance Systems (ADAS): Applications, Development, Legal Issues, and Testing</t>
  </si>
  <si>
    <t>Joseph, Lentin</t>
  </si>
  <si>
    <t>https://www.taylorfrancis.com/books/9781003048381</t>
  </si>
  <si>
    <t>9780429486784</t>
  </si>
  <si>
    <t>9781138597716</t>
  </si>
  <si>
    <t>Intelligent Control of Robotic Systems</t>
  </si>
  <si>
    <t>Kumar, Swagat</t>
  </si>
  <si>
    <t>https://www.taylorfrancis.com/books/9780429486784</t>
  </si>
  <si>
    <t>9781003102298</t>
  </si>
  <si>
    <t>9780367607746</t>
  </si>
  <si>
    <t>Technology and Tools in Engineering Education: Research and Innovations</t>
  </si>
  <si>
    <t>Churi, Prathamesh P.</t>
  </si>
  <si>
    <t>https://www.taylorfrancis.com/books/9781003102298</t>
  </si>
  <si>
    <t>9781315117072</t>
  </si>
  <si>
    <t>9781498743136</t>
  </si>
  <si>
    <t>Greenhouse Engineering: Integrated Energy Management</t>
  </si>
  <si>
    <t>Yildiz, Ilhami</t>
  </si>
  <si>
    <t>https://www.taylorfrancis.com/books/9781315117072</t>
  </si>
  <si>
    <t>9781003026471</t>
  </si>
  <si>
    <t>9780367459185</t>
  </si>
  <si>
    <t>Improving Global Worker Health and Safety Through Collaborative Capacity Building Initiatives</t>
  </si>
  <si>
    <t>Fuller, Thomas P.</t>
  </si>
  <si>
    <t>https://www.taylorfrancis.com/books/9781003026471</t>
  </si>
  <si>
    <t>9780429504075</t>
  </si>
  <si>
    <t>9781138587274</t>
  </si>
  <si>
    <t>Advances in Macrofungi: Diversity, Ecology and Biotechnology</t>
  </si>
  <si>
    <t>Sridhar, Kandikere R.</t>
    <phoneticPr fontId="2" type="noConversion"/>
  </si>
  <si>
    <t>https://www.taylorfrancis.com/books/9780429504075</t>
  </si>
  <si>
    <t>9781315113388</t>
  </si>
  <si>
    <t>9781138080560</t>
  </si>
  <si>
    <t>Transport Phenomena Fundamentals</t>
  </si>
  <si>
    <t>Plawsky, Joel L.</t>
  </si>
  <si>
    <t>https://www.taylorfrancis.com/books/9781315113388</t>
  </si>
  <si>
    <t>9781003147213</t>
  </si>
  <si>
    <t>9780367706166</t>
  </si>
  <si>
    <t>Energy Management: Big Data in Power Load Forecasting</t>
  </si>
  <si>
    <t>Boicea, Valentin A.</t>
  </si>
  <si>
    <t>https://www.taylorfrancis.com/books/9781003147213</t>
  </si>
  <si>
    <t>9781003137658</t>
  </si>
  <si>
    <t>9780367684648</t>
  </si>
  <si>
    <t>Immunology: An Illustrated Outline</t>
  </si>
  <si>
    <t>Male, David</t>
  </si>
  <si>
    <t>https://www.taylorfrancis.com/books/9781003137658</t>
  </si>
  <si>
    <t>9780429280818</t>
  </si>
  <si>
    <t>9780367226886</t>
  </si>
  <si>
    <t>Advances in Management Research: Innovation and Technology</t>
  </si>
  <si>
    <t>Shrivastava, Avinash K.</t>
  </si>
  <si>
    <t>https://www.taylorfrancis.com/books/9780429280818</t>
  </si>
  <si>
    <t>9781003150664</t>
  </si>
  <si>
    <t/>
  </si>
  <si>
    <t>Artificial Intelligence and Speech Technology: Proceedings of the 2nd International Conference on Artificial Intelligence and Speech Technology, (AIST2020), 19-20 November, 2020, Delhi, India</t>
  </si>
  <si>
    <t>Dev, Amita</t>
  </si>
  <si>
    <t>https://www.taylorfrancis.com/books/9781003150664</t>
  </si>
  <si>
    <t>9781003142751</t>
  </si>
  <si>
    <t>9780367696610</t>
  </si>
  <si>
    <t>Knowledge Modelling and Big Data Analytics in Healthcare: Advances and Applications</t>
  </si>
  <si>
    <t>Mehta, Mayuri</t>
  </si>
  <si>
    <t>https://www.taylorfrancis.com/books/9781003142751</t>
  </si>
  <si>
    <t>9781003004066</t>
  </si>
  <si>
    <t>9780367435509</t>
  </si>
  <si>
    <t>Environmental Treatment Technologies for Municipal, Industrial and Medical Wastes: Remedial Scope and Efficacy</t>
  </si>
  <si>
    <t>Dutta, Subijoy</t>
  </si>
  <si>
    <t>https://www.taylorfrancis.com/books/9781003004066</t>
  </si>
  <si>
    <t>9781003175155</t>
  </si>
  <si>
    <t>9781032006826</t>
  </si>
  <si>
    <t>Future Trends in 5G and 6G: Challenges, Architecture, and Applications</t>
  </si>
  <si>
    <t>Ghonge, Mangesh M.</t>
  </si>
  <si>
    <t>https://www.taylorfrancis.com/books/9781003175155</t>
  </si>
  <si>
    <t>9781003196532</t>
  </si>
  <si>
    <t>9781032052021</t>
  </si>
  <si>
    <t>AI for Sports</t>
  </si>
  <si>
    <t>Brady, Chris</t>
  </si>
  <si>
    <t>https://www.taylorfrancis.com/books/9781003196532</t>
  </si>
  <si>
    <t>9781003241416</t>
  </si>
  <si>
    <t>9781032148397</t>
  </si>
  <si>
    <t>A Selection of Image Processing Techniques: From Fundamentals to Research Front</t>
  </si>
  <si>
    <t>Zhang, Yu-Jin</t>
  </si>
  <si>
    <t>https://www.taylorfrancis.com/books/9781003241416</t>
  </si>
  <si>
    <t>9781003130604</t>
  </si>
  <si>
    <t>9781138601253</t>
  </si>
  <si>
    <t>An Introduction to Quantum Optics: Photon and Biphoton Physics</t>
  </si>
  <si>
    <t>Shih, Yanhua</t>
  </si>
  <si>
    <t>https://www.taylorfrancis.com/books/9781003130604</t>
  </si>
  <si>
    <t>9781315168067</t>
  </si>
  <si>
    <t>9781138052017</t>
  </si>
  <si>
    <t>Intelligent Support for Computer Science Education: Pedagogy Enhanced by Artificial Intelligence</t>
  </si>
  <si>
    <t>Eugenio, Barbara Di</t>
  </si>
  <si>
    <t>https://www.taylorfrancis.com/books/9781315168067</t>
  </si>
  <si>
    <t>9780429274848</t>
  </si>
  <si>
    <t>9780367224271</t>
  </si>
  <si>
    <t>A Q&amp;A Approach to Organic Chemistry</t>
  </si>
  <si>
    <t>Smith, Michael B.</t>
  </si>
  <si>
    <t>https://www.taylorfrancis.com/books/9780429274848</t>
  </si>
  <si>
    <t>9781003217312</t>
  </si>
  <si>
    <t>9781032108360</t>
  </si>
  <si>
    <t>Nanostructured Materials for Electromagnetic Interference Shielding</t>
  </si>
  <si>
    <t>Thomas, Sabu</t>
    <phoneticPr fontId="2" type="noConversion"/>
  </si>
  <si>
    <t>https://www.taylorfrancis.com/books/9781003217312</t>
  </si>
  <si>
    <t>9781003055020</t>
  </si>
  <si>
    <t>9780367517403</t>
  </si>
  <si>
    <t>Go Green for Environmental Sustainability: An Interdisciplinary Exploration of Theory and Applications</t>
  </si>
  <si>
    <t>Xavier, S. (Savarimuthu)</t>
  </si>
  <si>
    <t>https://www.taylorfrancis.com/books/9781003055020</t>
  </si>
  <si>
    <t>9781003048138</t>
  </si>
  <si>
    <t>9780367499327</t>
  </si>
  <si>
    <t>Proteostasis and Proteolysis</t>
  </si>
  <si>
    <t>Chondrogianni, Niki</t>
  </si>
  <si>
    <t>https://www.taylorfrancis.com/books/9781003048138</t>
  </si>
  <si>
    <t>9780429342615</t>
  </si>
  <si>
    <t>9780367359164</t>
  </si>
  <si>
    <t>Machine Learning in Cognitive IoT</t>
  </si>
  <si>
    <t>Kumar, Neeraj</t>
  </si>
  <si>
    <t>https://www.taylorfrancis.com/books/9780429342615</t>
  </si>
  <si>
    <t>9781315157771</t>
  </si>
  <si>
    <t>9781138068582</t>
  </si>
  <si>
    <t>Practical Channel Hydraulics: Roughness, Conveyance and Afflux</t>
  </si>
  <si>
    <t>Knight, Donald W.</t>
  </si>
  <si>
    <t>https://www.taylorfrancis.com/books/9781315157771</t>
  </si>
  <si>
    <t>9780203704059</t>
  </si>
  <si>
    <t>9781138569836</t>
  </si>
  <si>
    <t>Body Ecology and Emersive Leisure</t>
  </si>
  <si>
    <t>Andrieu, Bernard</t>
  </si>
  <si>
    <t>https://www.taylorfrancis.com/books/9780203704059</t>
    <phoneticPr fontId="2" type="noConversion"/>
  </si>
  <si>
    <t>9781315167909</t>
  </si>
  <si>
    <t>9781138052246</t>
  </si>
  <si>
    <t>Transforming Sport: Knowledges, Practices, Structures</t>
  </si>
  <si>
    <t>Carter, Thomas F.</t>
  </si>
  <si>
    <t>https://www.taylorfrancis.com/books/9781315167909</t>
    <phoneticPr fontId="2" type="noConversion"/>
  </si>
  <si>
    <t>9781315209838</t>
  </si>
  <si>
    <t>9781138630086</t>
  </si>
  <si>
    <t>Trust in International Relations: Rationalist, Constructivist, and Psychological Approaches</t>
  </si>
  <si>
    <t>Haukkala, Hiski</t>
  </si>
  <si>
    <t>https://www.taylorfrancis.com/books/9781315209838</t>
    <phoneticPr fontId="2" type="noConversion"/>
  </si>
  <si>
    <t>9780429452840</t>
  </si>
  <si>
    <t>9781782204992</t>
  </si>
  <si>
    <t>A Dangerous Place to Be: Identity, Conflict, and Trauma in Higher Education</t>
  </si>
  <si>
    <t>H. Bowker, Matthew</t>
  </si>
  <si>
    <t>https://www.taylorfrancis.com/books/9780429452840</t>
    <phoneticPr fontId="2" type="noConversion"/>
  </si>
  <si>
    <t>9781315111599</t>
  </si>
  <si>
    <t>9781138084957</t>
  </si>
  <si>
    <t>Public Norms and Aspirations: The Turn to Institutions in Action</t>
  </si>
  <si>
    <t>Salet, Willem</t>
  </si>
  <si>
    <t>https://www.taylorfrancis.com/books/9781315111599</t>
    <phoneticPr fontId="2" type="noConversion"/>
  </si>
  <si>
    <t>9781315113272</t>
  </si>
  <si>
    <t>9781138080607</t>
  </si>
  <si>
    <t>Closing the Vocabulary Gap</t>
  </si>
  <si>
    <t>Quigley, Alex</t>
  </si>
  <si>
    <t>https://www.taylorfrancis.com/books/9781315113272</t>
    <phoneticPr fontId="2" type="noConversion"/>
  </si>
  <si>
    <t>9781351019668</t>
  </si>
  <si>
    <t>9781138497030</t>
  </si>
  <si>
    <t>Parking and the City</t>
  </si>
  <si>
    <t>Shoup, Donald</t>
  </si>
  <si>
    <t>https://www.taylorfrancis.com/books/9781351019668</t>
    <phoneticPr fontId="2" type="noConversion"/>
  </si>
  <si>
    <t>9780203705780</t>
  </si>
  <si>
    <t>9781138567467</t>
  </si>
  <si>
    <t>Advances in Fisheries Bioeconomics: Theory and Policy</t>
  </si>
  <si>
    <t>Seijo, Juan Carlos</t>
  </si>
  <si>
    <t>https://www.taylorfrancis.com/books/9780203705780</t>
    <phoneticPr fontId="2" type="noConversion"/>
  </si>
  <si>
    <t>9781315166919</t>
  </si>
  <si>
    <t>9781138054370</t>
  </si>
  <si>
    <t>Fantasy/Animation: Connections Between Media, Mediums and Genres</t>
  </si>
  <si>
    <t>Holliday, Christopher</t>
  </si>
  <si>
    <t>https://www.taylorfrancis.com/books/9781315166919</t>
    <phoneticPr fontId="2" type="noConversion"/>
  </si>
  <si>
    <t>9781315437736</t>
  </si>
  <si>
    <t>9781138218406</t>
  </si>
  <si>
    <t>Dogs in the North: Stories of Cooperation and Co-Domestication</t>
  </si>
  <si>
    <t>Losey, Robert J.</t>
  </si>
  <si>
    <t>https://www.taylorfrancis.com/books/9781315437736</t>
    <phoneticPr fontId="2" type="noConversion"/>
  </si>
  <si>
    <t>9781351056588</t>
  </si>
  <si>
    <t>9781138482753</t>
  </si>
  <si>
    <t>Melodrama, Self and Nation in Post-War British Popular Film</t>
  </si>
  <si>
    <t>Laitila, Johanna</t>
  </si>
  <si>
    <t>https://www.taylorfrancis.com/books/9781351056588</t>
    <phoneticPr fontId="2" type="noConversion"/>
  </si>
  <si>
    <t>9781315162171</t>
  </si>
  <si>
    <t>9781138061705</t>
  </si>
  <si>
    <t>Theories of Practice in Tourism</t>
  </si>
  <si>
    <t>James, Laura</t>
  </si>
  <si>
    <t>https://www.taylorfrancis.com/books/9781315162171</t>
    <phoneticPr fontId="2" type="noConversion"/>
  </si>
  <si>
    <r>
      <t xml:space="preserve">H40 </t>
    </r>
    <r>
      <rPr>
        <sz val="10"/>
        <rFont val="新細明體"/>
        <family val="1"/>
        <charset val="136"/>
      </rPr>
      <t>財金及會計</t>
    </r>
  </si>
  <si>
    <t>9781351020022</t>
  </si>
  <si>
    <t>9781138496972</t>
  </si>
  <si>
    <t>The Evolution of China's Banking System, 1993-2017</t>
  </si>
  <si>
    <t>Williams, Guy</t>
  </si>
  <si>
    <t>https://www.taylorfrancis.com/books/9781351020022</t>
    <phoneticPr fontId="2" type="noConversion"/>
  </si>
  <si>
    <t>9781315620220</t>
  </si>
  <si>
    <t>9781138659421</t>
  </si>
  <si>
    <t>Business Cycles and Economic Crises: A Bibliometric and Economic History</t>
  </si>
  <si>
    <t>Geiger, Niels</t>
  </si>
  <si>
    <t>https://www.taylorfrancis.com/books/9781315620220</t>
    <phoneticPr fontId="2" type="noConversion"/>
  </si>
  <si>
    <t>9781351055666</t>
  </si>
  <si>
    <t>9781138483163</t>
  </si>
  <si>
    <t>A Practical Guide to Using Storyline Across the Curriculum: Inspiring Learning with Passion</t>
  </si>
  <si>
    <t>Tarrant, Peter</t>
  </si>
  <si>
    <t>https://www.taylorfrancis.com/books/9781351055666</t>
    <phoneticPr fontId="2" type="noConversion"/>
  </si>
  <si>
    <t>9781315267098</t>
  </si>
  <si>
    <t>9781138289642</t>
  </si>
  <si>
    <t>Whatever Happened to the Leisure Society?</t>
  </si>
  <si>
    <t>Veal, A. J.</t>
  </si>
  <si>
    <t>https://www.taylorfrancis.com/books/9781315267098</t>
    <phoneticPr fontId="2" type="noConversion"/>
  </si>
  <si>
    <t>9781315461854</t>
  </si>
  <si>
    <t>9781138207554</t>
  </si>
  <si>
    <t>A History of Russian Exposition and Festival Architecture: 1700-2014</t>
  </si>
  <si>
    <t>Aronova, Alla</t>
  </si>
  <si>
    <t>https://www.taylorfrancis.com/books/9781315461854</t>
    <phoneticPr fontId="2" type="noConversion"/>
  </si>
  <si>
    <t>9780429460951</t>
  </si>
  <si>
    <t>9781138624245</t>
  </si>
  <si>
    <t>Naval Diplomacy in 21st Century: A Model for the Post-Cold War Global Order</t>
  </si>
  <si>
    <t>Rowlands, Kevin</t>
  </si>
  <si>
    <t>https://www.taylorfrancis.com/books/9780429460951</t>
    <phoneticPr fontId="2" type="noConversion"/>
  </si>
  <si>
    <r>
      <t xml:space="preserve">SSS01 </t>
    </r>
    <r>
      <rPr>
        <sz val="10"/>
        <rFont val="新細明體"/>
        <family val="1"/>
        <charset val="136"/>
      </rPr>
      <t>數學教育</t>
    </r>
  </si>
  <si>
    <t>9781315200736</t>
  </si>
  <si>
    <t>9781138710320</t>
  </si>
  <si>
    <t>Engaging Preschoolers in Mathematics: Using Classroom Routines for Problem Solving</t>
  </si>
  <si>
    <t>https://www.taylorfrancis.com/books/9781315200736</t>
    <phoneticPr fontId="2" type="noConversion"/>
  </si>
  <si>
    <t>9780429487675</t>
  </si>
  <si>
    <t>9781138596306</t>
  </si>
  <si>
    <t>A Practical Guide to Enquiry-Based Primary Teaching: A Reflective Journey</t>
  </si>
  <si>
    <t>Hill, Helena</t>
  </si>
  <si>
    <t>https://www.taylorfrancis.com/books/9780429487675</t>
    <phoneticPr fontId="2" type="noConversion"/>
  </si>
  <si>
    <t>9781315148090</t>
  </si>
  <si>
    <t>9781138352582</t>
  </si>
  <si>
    <t>Classroom Management From the Ground Up</t>
  </si>
  <si>
    <t>Whitaker, Todd</t>
  </si>
  <si>
    <t>https://www.taylorfrancis.com/books/9781315148090</t>
    <phoneticPr fontId="2" type="noConversion"/>
  </si>
  <si>
    <t>9781315147581</t>
  </si>
  <si>
    <t>9781138551459</t>
  </si>
  <si>
    <t>Action Research in Teaching and Learning: A Practical Guide to Conducting Pedagogical Research in Universities</t>
  </si>
  <si>
    <t>Norton, Lin</t>
  </si>
  <si>
    <t>https://www.taylorfrancis.com/books/9781315147581</t>
    <phoneticPr fontId="2" type="noConversion"/>
  </si>
  <si>
    <t>9781351113991</t>
  </si>
  <si>
    <t>9780815361893</t>
  </si>
  <si>
    <t>Children's books, brain development, and language acquisition</t>
  </si>
  <si>
    <t>Thiede, Ralf</t>
  </si>
  <si>
    <t>https://www.taylorfrancis.com/books/9781351113991</t>
    <phoneticPr fontId="2" type="noConversion"/>
  </si>
  <si>
    <t>9780429451904</t>
  </si>
  <si>
    <t>9781138322646</t>
  </si>
  <si>
    <t>Corporate Governance and Effectiveness: Why Companies Win or Lose</t>
  </si>
  <si>
    <t>Basu, Dipak R.</t>
  </si>
  <si>
    <t>https://www.taylorfrancis.com/books/9780429451904</t>
    <phoneticPr fontId="2" type="noConversion"/>
  </si>
  <si>
    <t>9781351118460</t>
  </si>
  <si>
    <t>9780815360346</t>
  </si>
  <si>
    <t>Activating China: Local Actors, Foreign Influence, and State Response</t>
  </si>
  <si>
    <t>Matsuzawa, Setsuko</t>
  </si>
  <si>
    <t>https://www.taylorfrancis.com/books/9781351118460</t>
    <phoneticPr fontId="2" type="noConversion"/>
  </si>
  <si>
    <t>9780429490897</t>
  </si>
  <si>
    <t>9781138590632</t>
  </si>
  <si>
    <t>Small Group Teaching: Tutorials, Seminars and Workshops</t>
  </si>
  <si>
    <t>Exley, Kate</t>
  </si>
  <si>
    <t>https://www.taylorfrancis.com/books/9780429490897</t>
    <phoneticPr fontId="2" type="noConversion"/>
  </si>
  <si>
    <t>9780429437328</t>
  </si>
  <si>
    <t>9781138346369</t>
  </si>
  <si>
    <t>Masculinities and Desire: A Deleuzian Encounter</t>
  </si>
  <si>
    <t>Wojtaszek, Marek</t>
  </si>
  <si>
    <t>https://www.taylorfrancis.com/books/9780429437328</t>
    <phoneticPr fontId="2" type="noConversion"/>
  </si>
  <si>
    <t>9780429439346</t>
  </si>
  <si>
    <t>9781138343139</t>
  </si>
  <si>
    <t>Translanguaging in EFL Contexts: A Call for Change</t>
  </si>
  <si>
    <t>Rabbidge, Michael</t>
  </si>
  <si>
    <t>https://www.taylorfrancis.com/books/9780429439346</t>
    <phoneticPr fontId="2" type="noConversion"/>
  </si>
  <si>
    <t>9781315622842</t>
  </si>
  <si>
    <t>9781138654983</t>
  </si>
  <si>
    <t>Lingüística cognitiva y español LE/L2</t>
  </si>
  <si>
    <t>Ibarretxe-Antuñano, Iraide</t>
  </si>
  <si>
    <t>https://www.taylorfrancis.com/books/9781315622842</t>
    <phoneticPr fontId="2" type="noConversion"/>
  </si>
  <si>
    <t>9780429290008</t>
  </si>
  <si>
    <t>9780367210915</t>
  </si>
  <si>
    <t>Threatened Masculinity from British Fiction (1880-1915) to Cold War German Cinema</t>
  </si>
  <si>
    <t>Willis, Joseph P.</t>
  </si>
  <si>
    <t>https://www.taylorfrancis.com/books/9780429290008</t>
    <phoneticPr fontId="2" type="noConversion"/>
  </si>
  <si>
    <t>9780429423925</t>
  </si>
  <si>
    <t>9781138389403</t>
  </si>
  <si>
    <t>Colonialism, China and the Chinese</t>
  </si>
  <si>
    <t>Fitzpatrick, Matthew P.</t>
  </si>
  <si>
    <t>https://www.taylorfrancis.com/books/9780429423925</t>
    <phoneticPr fontId="2" type="noConversion"/>
  </si>
  <si>
    <t>9780429446849</t>
  </si>
  <si>
    <t>9781138332164</t>
  </si>
  <si>
    <t>Pricing Strategy Implementation: Translating Pricing Strategy into Results</t>
  </si>
  <si>
    <t>https://www.taylorfrancis.com/books/9780429446849</t>
    <phoneticPr fontId="2" type="noConversion"/>
  </si>
  <si>
    <t>9780429277931</t>
  </si>
  <si>
    <t>9780367230128</t>
  </si>
  <si>
    <t>A History of Classical Chinese Thought</t>
  </si>
  <si>
    <t>Zehou, Li</t>
  </si>
  <si>
    <t>https://www.taylorfrancis.com/books/9780429277931</t>
    <phoneticPr fontId="2" type="noConversion"/>
  </si>
  <si>
    <t>9780429197987</t>
  </si>
  <si>
    <t>9780367187439</t>
  </si>
  <si>
    <t>Overtourism: Tourism Management and Solutions</t>
  </si>
  <si>
    <t>Pechlaner, Harald</t>
  </si>
  <si>
    <t>https://www.taylorfrancis.com/books/9780429197987</t>
    <phoneticPr fontId="2" type="noConversion"/>
  </si>
  <si>
    <t>9780429026850</t>
  </si>
  <si>
    <t>9780367135058</t>
  </si>
  <si>
    <t>Law and Economics as Interdisciplinary Exchange: Philosophical, Methodological and Historical Perspectives</t>
  </si>
  <si>
    <t>Cserne, Péter</t>
  </si>
  <si>
    <t>https://www.taylorfrancis.com/books/9780429026850</t>
    <phoneticPr fontId="2" type="noConversion"/>
  </si>
  <si>
    <t>9780429436055</t>
  </si>
  <si>
    <t>9781138338302</t>
  </si>
  <si>
    <t>Canine-Assisted Interventions: A Comprehensive Guide to Credentialing Therapy Dog Teams</t>
  </si>
  <si>
    <t>Binfet, John-Tyler</t>
  </si>
  <si>
    <t>https://www.taylorfrancis.com/books/9780429436055</t>
    <phoneticPr fontId="2" type="noConversion"/>
  </si>
  <si>
    <t>9780429424847</t>
  </si>
  <si>
    <t>9781138354395</t>
  </si>
  <si>
    <t>Urban Events, Place Branding and Promotion: Place Event Marketing</t>
  </si>
  <si>
    <t>Cudny, Waldemar</t>
  </si>
  <si>
    <t>https://www.taylorfrancis.com/books/9780429424847</t>
    <phoneticPr fontId="2" type="noConversion"/>
  </si>
  <si>
    <t>9781351060431</t>
  </si>
  <si>
    <t>9781138481503</t>
  </si>
  <si>
    <t>Chinese Theology and Translation: The Christianity of the Jesuit Figurists and their Christianized Yijing</t>
  </si>
  <si>
    <t>Wei, Sophie Ling-chia</t>
  </si>
  <si>
    <t>https://www.taylorfrancis.com/books/9781351060431</t>
    <phoneticPr fontId="2" type="noConversion"/>
  </si>
  <si>
    <t>9781351026383</t>
  </si>
  <si>
    <t>9781138494305</t>
  </si>
  <si>
    <t>Community-Based Tourism in the Developing World: Community Learning, Development and Enterprise</t>
  </si>
  <si>
    <t>Wiltshier, Peter</t>
  </si>
  <si>
    <t>https://www.taylorfrancis.com/books/9781351026383</t>
    <phoneticPr fontId="2" type="noConversion"/>
  </si>
  <si>
    <t>9780429507953</t>
  </si>
  <si>
    <t>9781138579552</t>
  </si>
  <si>
    <t>Music, Branding, and Consumer Culture in Church: Hillsong in Focus</t>
  </si>
  <si>
    <t>Wagner, Tom</t>
  </si>
  <si>
    <t>https://www.taylorfrancis.com/books/9780429507953</t>
    <phoneticPr fontId="2" type="noConversion"/>
  </si>
  <si>
    <t>9780429276781</t>
  </si>
  <si>
    <t>9780367227777</t>
  </si>
  <si>
    <t>Human-Canine Collaboration in Care: Doing Diabetes</t>
  </si>
  <si>
    <t>Eason, Fenella</t>
  </si>
  <si>
    <t>https://www.taylorfrancis.com/books/9780429276781</t>
    <phoneticPr fontId="2" type="noConversion"/>
  </si>
  <si>
    <t>9780367855017</t>
  </si>
  <si>
    <t>9780367427733</t>
  </si>
  <si>
    <t>Languages of Reform in the Eighteenth Century: When Europe Lost Its Fear of Change</t>
  </si>
  <si>
    <t>Richter, Susan</t>
  </si>
  <si>
    <t>https://www.taylorfrancis.com/books/9780367855017</t>
    <phoneticPr fontId="2" type="noConversion"/>
  </si>
  <si>
    <t>9780429425530</t>
  </si>
  <si>
    <t>9781138388475</t>
  </si>
  <si>
    <t>Corpus Perspectives on the Spoken Models used by EFL Teachers</t>
  </si>
  <si>
    <t>Farrell, Angela</t>
  </si>
  <si>
    <t>https://www.taylorfrancis.com/books/9780429425530</t>
    <phoneticPr fontId="2" type="noConversion"/>
  </si>
  <si>
    <t>9780429448652</t>
  </si>
  <si>
    <t>9781138328440</t>
  </si>
  <si>
    <t>Psychoanalysing Ambivalence with Freud and Lacan: On and Off the Couch</t>
  </si>
  <si>
    <t>Owens, Carol</t>
  </si>
  <si>
    <t>https://www.taylorfrancis.com/books/9780429448652</t>
    <phoneticPr fontId="2" type="noConversion"/>
  </si>
  <si>
    <t>9780367855352</t>
  </si>
  <si>
    <t>9780815383116</t>
  </si>
  <si>
    <t>Between Deontology and Justice: Chinese and Western Perspectives</t>
  </si>
  <si>
    <t>Wu, Genyou</t>
  </si>
  <si>
    <t>https://www.taylorfrancis.com/books/9780367855352</t>
    <phoneticPr fontId="2" type="noConversion"/>
  </si>
  <si>
    <t>9781315115689</t>
  </si>
  <si>
    <t>9781138069480</t>
  </si>
  <si>
    <t>Ageing, Long-term Care Insurance and Healthcare Finance in Asia</t>
  </si>
  <si>
    <t>Luk, Sabrina Ching Yuen</t>
  </si>
  <si>
    <t>https://www.taylorfrancis.com/books/9781315115689</t>
    <phoneticPr fontId="2" type="noConversion"/>
  </si>
  <si>
    <t>9780429318863</t>
  </si>
  <si>
    <t>9780367332488</t>
  </si>
  <si>
    <t>Contemporary Music Tourism: A Theory of Musical Topophilia</t>
  </si>
  <si>
    <t>Bolderman, Leonieke</t>
  </si>
  <si>
    <t>https://www.taylorfrancis.com/books/9780429318863</t>
    <phoneticPr fontId="2" type="noConversion"/>
  </si>
  <si>
    <t>9780429019159</t>
  </si>
  <si>
    <t>9780367028596</t>
  </si>
  <si>
    <t>A Democratic Theory of Educational Accountability: From Test-Based Assessment to Interpersonal Responsibility</t>
  </si>
  <si>
    <t>Gottlieb, Derek</t>
  </si>
  <si>
    <t>https://www.taylorfrancis.com/books/9780429019159</t>
    <phoneticPr fontId="2" type="noConversion"/>
  </si>
  <si>
    <t>9781351040143</t>
  </si>
  <si>
    <t>9781138570344</t>
  </si>
  <si>
    <t>A Dialogic Teaching Companion</t>
  </si>
  <si>
    <t>Alexander, Robin</t>
  </si>
  <si>
    <t>https://www.taylorfrancis.com/books/9781351040143</t>
    <phoneticPr fontId="2" type="noConversion"/>
  </si>
  <si>
    <t>9780367814762</t>
  </si>
  <si>
    <t>9780367414856</t>
  </si>
  <si>
    <t>Media Literacy in a Disruptive Media Environment</t>
  </si>
  <si>
    <t>Christ, William G.</t>
  </si>
  <si>
    <t>https://www.taylorfrancis.com/books/9780367814762</t>
    <phoneticPr fontId="2" type="noConversion"/>
  </si>
  <si>
    <t>9781315268859</t>
  </si>
  <si>
    <t>9781138285668</t>
  </si>
  <si>
    <t>Corporate Governance in Action: Regulators, Market Actors and Scrutinizers</t>
  </si>
  <si>
    <t>Engwall, Lars</t>
  </si>
  <si>
    <t>https://www.taylorfrancis.com/books/9781315268859</t>
    <phoneticPr fontId="2" type="noConversion"/>
  </si>
  <si>
    <t>9781315276182</t>
  </si>
  <si>
    <t>9781138279933</t>
  </si>
  <si>
    <t>L2 Spanish Pragmatics: From Research to Teaching</t>
  </si>
  <si>
    <t>Dumitrescu, Domnita</t>
  </si>
  <si>
    <t>https://www.taylorfrancis.com/books/9781315276182</t>
    <phoneticPr fontId="2" type="noConversion"/>
  </si>
  <si>
    <t>9781315161600</t>
  </si>
  <si>
    <t>9781138062467</t>
  </si>
  <si>
    <t>Stories for Management Success: The Power of Talk in Organizations</t>
  </si>
  <si>
    <t>https://www.taylorfrancis.com/books/9781315161600</t>
    <phoneticPr fontId="2" type="noConversion"/>
  </si>
  <si>
    <t>9781351000352</t>
  </si>
  <si>
    <t>9781138549463</t>
  </si>
  <si>
    <t>Hosting the Olympic Games: The Real Costs for Cities</t>
  </si>
  <si>
    <t>Short, John Rennie</t>
  </si>
  <si>
    <t>https://www.taylorfrancis.com/books/9781351000352</t>
    <phoneticPr fontId="2" type="noConversion"/>
  </si>
  <si>
    <t>9781315544120</t>
  </si>
  <si>
    <t>9781138684126</t>
  </si>
  <si>
    <t>Formación de palabras y enseñanza del español LE/L2</t>
  </si>
  <si>
    <t>Serrano-Dolader, David</t>
  </si>
  <si>
    <t>https://www.taylorfrancis.com/books/9781315544120</t>
    <phoneticPr fontId="2" type="noConversion"/>
  </si>
  <si>
    <t>9781351109314</t>
  </si>
  <si>
    <t>9780815363491</t>
  </si>
  <si>
    <t>Care in Sport Coaching: Pedagogical Cases</t>
  </si>
  <si>
    <t>Cronin, Colum</t>
  </si>
  <si>
    <t>https://www.taylorfrancis.com/books/9781351109314</t>
    <phoneticPr fontId="2" type="noConversion"/>
  </si>
  <si>
    <t>9781315768175</t>
  </si>
  <si>
    <t>9781138784758</t>
  </si>
  <si>
    <t>International Sports Betting: Integrity, Deviance, Governance and Policy</t>
  </si>
  <si>
    <t>Villeneuve, Jean-Patrick</t>
  </si>
  <si>
    <t>https://www.taylorfrancis.com/books/9781315768175</t>
    <phoneticPr fontId="2" type="noConversion"/>
  </si>
  <si>
    <t>9780429453830</t>
  </si>
  <si>
    <t>9781138319622</t>
  </si>
  <si>
    <t>Dance Music Manual</t>
  </si>
  <si>
    <t>Snoman, Rick</t>
  </si>
  <si>
    <t>https://www.taylorfrancis.com/books/9780429453830</t>
    <phoneticPr fontId="2" type="noConversion"/>
  </si>
  <si>
    <t>9781315163895</t>
  </si>
  <si>
    <t>9781138058934</t>
  </si>
  <si>
    <t>Data Journalism and the Regeneration of News</t>
  </si>
  <si>
    <t>Hermida, Alfred</t>
  </si>
  <si>
    <t>https://www.taylorfrancis.com/books/9781315163895</t>
    <phoneticPr fontId="2" type="noConversion"/>
  </si>
  <si>
    <t>9780429058516</t>
  </si>
  <si>
    <t>9780367179328</t>
  </si>
  <si>
    <t>Enriching Arts Education through Aesthetics: Experiential Arts Integration Activities for Pre-School and Early Primary Education</t>
  </si>
  <si>
    <t>Sotiropoulou-Zormpala, Marina</t>
  </si>
  <si>
    <t>https://www.taylorfrancis.com/books/9780429058516</t>
    <phoneticPr fontId="2" type="noConversion"/>
  </si>
  <si>
    <t>9781315282213</t>
  </si>
  <si>
    <t>9781138240858</t>
  </si>
  <si>
    <t>New Dramaturgies: Strategies and Exercises for 21st Century Playwriting</t>
  </si>
  <si>
    <t>Bly, Mark</t>
  </si>
  <si>
    <t>https://www.taylorfrancis.com/books/9781315282213</t>
    <phoneticPr fontId="2" type="noConversion"/>
  </si>
  <si>
    <t>9780429276415</t>
  </si>
  <si>
    <t>9780367226930</t>
  </si>
  <si>
    <t>Beyond the Conservatory Model: Reimagining Classical Music Performance Training in Higher Education</t>
  </si>
  <si>
    <t>Stepniak, Michael</t>
  </si>
  <si>
    <t>https://www.taylorfrancis.com/books/9780429276415</t>
    <phoneticPr fontId="2" type="noConversion"/>
  </si>
  <si>
    <t>9780429316661</t>
  </si>
  <si>
    <t>9780367321130</t>
  </si>
  <si>
    <t>Employment Relations and Ethnic Minority Enterprise: An Ethnography of Chinese Restaurants in the UK</t>
  </si>
  <si>
    <t>Li, Xisi</t>
  </si>
  <si>
    <t>https://www.taylorfrancis.com/books/9780429316661</t>
    <phoneticPr fontId="2" type="noConversion"/>
  </si>
  <si>
    <t>9781315182308</t>
  </si>
  <si>
    <t>9781138742451</t>
  </si>
  <si>
    <t>How to Find Fraud and Corruption: Recipes for the Aspiring Fraud Detective</t>
  </si>
  <si>
    <t>Iyer, Nigel</t>
  </si>
  <si>
    <t>https://www.taylorfrancis.com/books/9781315182308</t>
    <phoneticPr fontId="2" type="noConversion"/>
  </si>
  <si>
    <t>9780429264207</t>
  </si>
  <si>
    <t>9780367209292</t>
  </si>
  <si>
    <t>Gender and Corporate Governance</t>
  </si>
  <si>
    <t>Bravo-Urquiza, Francisco</t>
  </si>
  <si>
    <t>https://www.taylorfrancis.com/books/9780429264207</t>
    <phoneticPr fontId="2" type="noConversion"/>
  </si>
  <si>
    <t>9780429293078</t>
  </si>
  <si>
    <t>9780367263911</t>
  </si>
  <si>
    <t>Fieldwork in Modern Chinese History: A Research Guide</t>
  </si>
  <si>
    <t>Kiely, Jan</t>
  </si>
  <si>
    <t>https://www.taylorfrancis.com/books/9780429293078</t>
    <phoneticPr fontId="2" type="noConversion"/>
  </si>
  <si>
    <t>9780429329418</t>
  </si>
  <si>
    <t>9780367350369</t>
  </si>
  <si>
    <t>Professional Development for EMI Faculty in Mexico: The Case of Bilingual, International, and Sustainable Universities</t>
  </si>
  <si>
    <t>Sibaja, Myrna Escalona</t>
  </si>
  <si>
    <t>https://www.taylorfrancis.com/books/9780429329418</t>
    <phoneticPr fontId="2" type="noConversion"/>
  </si>
  <si>
    <t>9781003022985</t>
  </si>
  <si>
    <t>9780367901967</t>
  </si>
  <si>
    <t>Adverse Childhood Experiences, Attachment, and the Early Years Learning Environment: Research and Inclusive Practice</t>
  </si>
  <si>
    <t>Whitters, Hazel G.</t>
  </si>
  <si>
    <t>https://www.taylorfrancis.com/books/9781003022985</t>
    <phoneticPr fontId="2" type="noConversion"/>
  </si>
  <si>
    <t>9781003017011</t>
  </si>
  <si>
    <t>9780367859749</t>
  </si>
  <si>
    <t>The Right to be Forgotten: A Canadian and Comparative Perspective</t>
  </si>
  <si>
    <t>Cofone, Ignacio</t>
  </si>
  <si>
    <t>https://www.taylorfrancis.com/books/9781003017011</t>
    <phoneticPr fontId="2" type="noConversion"/>
  </si>
  <si>
    <t>9780429023033</t>
  </si>
  <si>
    <t>9780367085438</t>
  </si>
  <si>
    <t>A Handbook for Student Engagement in Higher Education: Theory into Practice</t>
  </si>
  <si>
    <t>Hakim, Yassein El</t>
  </si>
  <si>
    <t>https://www.taylorfrancis.com/books/9780429023033</t>
    <phoneticPr fontId="2" type="noConversion"/>
  </si>
  <si>
    <t>9781003005803</t>
  </si>
  <si>
    <t>9780367437794</t>
  </si>
  <si>
    <t>Politics and the Mediatization of School Educational Policy: The Dog-Whistle Dynamic</t>
  </si>
  <si>
    <t>Rodwell, Grant</t>
  </si>
  <si>
    <t>https://www.taylorfrancis.com/books/9781003005803</t>
    <phoneticPr fontId="2" type="noConversion"/>
  </si>
  <si>
    <t>9780367817213</t>
  </si>
  <si>
    <t>9780367419981</t>
  </si>
  <si>
    <t>Islam and Chinese Society: Genealogies, Lineage and Local Communities</t>
  </si>
  <si>
    <t>Ma, Jianxiong</t>
  </si>
  <si>
    <t>https://www.taylorfrancis.com/books/9780367817213</t>
    <phoneticPr fontId="2" type="noConversion"/>
  </si>
  <si>
    <t>9781003047889</t>
  </si>
  <si>
    <t>9780367443078</t>
  </si>
  <si>
    <t>(In)digestion in Literature and Film: A Transcultural Approach</t>
  </si>
  <si>
    <t>Kiviat, Niki</t>
    <phoneticPr fontId="2" type="noConversion"/>
  </si>
  <si>
    <t>https://www.taylorfrancis.com/books/9781003047889</t>
    <phoneticPr fontId="2" type="noConversion"/>
  </si>
  <si>
    <t>9781003004417</t>
  </si>
  <si>
    <t>9780367435745</t>
  </si>
  <si>
    <t>Transcendence and Spirituality in Chinese Cinema: A Theological Exploration</t>
  </si>
  <si>
    <t>Chong, Kris H.K</t>
  </si>
  <si>
    <t>https://www.taylorfrancis.com/books/9781003004417</t>
    <phoneticPr fontId="2" type="noConversion"/>
  </si>
  <si>
    <t>9781003085430</t>
  </si>
  <si>
    <t>9781350122314</t>
  </si>
  <si>
    <t>Food Identities at Home and on the Move: Explorations at the Intersection of Food, Belonging and Dwelling</t>
  </si>
  <si>
    <t>de Suremain, Charles-Edouard</t>
  </si>
  <si>
    <t>https://www.taylorfrancis.com/books/9781003085430</t>
    <phoneticPr fontId="2" type="noConversion"/>
  </si>
  <si>
    <t>9781003048244</t>
  </si>
  <si>
    <t>9780367456443</t>
  </si>
  <si>
    <t>China: Confucius in the Shadows</t>
  </si>
  <si>
    <t>Surie, Poonam</t>
  </si>
  <si>
    <t>https://www.taylorfrancis.com/books/9781003048244</t>
    <phoneticPr fontId="2" type="noConversion"/>
  </si>
  <si>
    <t>9780429243332</t>
  </si>
  <si>
    <t>9780367198008</t>
  </si>
  <si>
    <t>Implementing Project Based Learning in Early Childhood: Overcoming Misconceptions and Reaching Success</t>
  </si>
  <si>
    <t>Lev, Sara</t>
  </si>
  <si>
    <t>https://www.taylorfrancis.com/books/9780429243332</t>
    <phoneticPr fontId="2" type="noConversion"/>
  </si>
  <si>
    <t>9780429341298</t>
  </si>
  <si>
    <t>9780367357115</t>
  </si>
  <si>
    <t>Russia in Asia: Imaginations, Interactions, and Realities</t>
  </si>
  <si>
    <t>Hacking, Jane F.</t>
  </si>
  <si>
    <t>https://www.taylorfrancis.com/books/9780429341298</t>
    <phoneticPr fontId="2" type="noConversion"/>
  </si>
  <si>
    <t>9780367854287</t>
  </si>
  <si>
    <t>9780367426699</t>
  </si>
  <si>
    <t>Race', Ethnicity and Racism in Sports Coaching</t>
  </si>
  <si>
    <t>Bradbury, Steven</t>
  </si>
  <si>
    <t>https://www.taylorfrancis.com/books/9780367854287</t>
    <phoneticPr fontId="2" type="noConversion"/>
  </si>
  <si>
    <t>9780429265679</t>
  </si>
  <si>
    <t>9780367211448</t>
  </si>
  <si>
    <t>The Regulation and Management of Workplace Health and Safety: Historical and Emerging Trends</t>
  </si>
  <si>
    <t>https://www.taylorfrancis.com/books/9780429265679</t>
    <phoneticPr fontId="2" type="noConversion"/>
  </si>
  <si>
    <t>9780429464102</t>
  </si>
  <si>
    <t>9781138614413</t>
  </si>
  <si>
    <t>Agritourism, Wine Tourism, and Craft Beer Tourism: Local Responses to Peripherality Through Tourism Niches</t>
  </si>
  <si>
    <t>Pezzi, Maria Giulia</t>
  </si>
  <si>
    <t>https://www.taylorfrancis.com/books/9780429464102</t>
    <phoneticPr fontId="2" type="noConversion"/>
  </si>
  <si>
    <t>9781003034841</t>
  </si>
  <si>
    <t>9780367473211</t>
  </si>
  <si>
    <t>Britain's Olympic Women: A History</t>
  </si>
  <si>
    <t>Williams, Jean</t>
  </si>
  <si>
    <t>https://www.taylorfrancis.com/books/9781003034841</t>
    <phoneticPr fontId="2" type="noConversion"/>
  </si>
  <si>
    <t>9781003083412</t>
  </si>
  <si>
    <t>9780367538279</t>
  </si>
  <si>
    <t>Los castellanos del Perú: historia, variación y contacto lingüístico</t>
  </si>
  <si>
    <t>Ciudad, Luis Andrade</t>
  </si>
  <si>
    <t>https://www.taylorfrancis.com/books/9781003083412</t>
    <phoneticPr fontId="2" type="noConversion"/>
  </si>
  <si>
    <t>9780429274398</t>
  </si>
  <si>
    <t>9780367223151</t>
  </si>
  <si>
    <t>Festival and Event Tourism Impacts</t>
  </si>
  <si>
    <t>Gursoy, Dogan</t>
  </si>
  <si>
    <t>https://www.taylorfrancis.com/books/9780429274398</t>
    <phoneticPr fontId="2" type="noConversion"/>
  </si>
  <si>
    <t>9781003052012</t>
  </si>
  <si>
    <t>9780367253813</t>
  </si>
  <si>
    <t>Feelings in Sport: Theory, Research, and Practical Implications for Performance and Well-being</t>
  </si>
  <si>
    <t>Ruiz, Montse</t>
  </si>
  <si>
    <t>https://www.taylorfrancis.com/books/9781003052012</t>
    <phoneticPr fontId="2" type="noConversion"/>
  </si>
  <si>
    <t>9780429316821</t>
  </si>
  <si>
    <t>9780367321291</t>
  </si>
  <si>
    <t>A Century of Chinese Literature in Translation (1919-2019): English Publication and Reception</t>
  </si>
  <si>
    <t>Gerber, Leah</t>
  </si>
  <si>
    <t>https://www.taylorfrancis.com/books/9780429316821</t>
    <phoneticPr fontId="2" type="noConversion"/>
  </si>
  <si>
    <t>9781003025887</t>
  </si>
  <si>
    <t>9780367458720</t>
  </si>
  <si>
    <t>Subsistence Agriculture in the US: Reconnecting to Work, Nature and Community</t>
  </si>
  <si>
    <t>Colby, Ashley</t>
  </si>
  <si>
    <t>https://www.taylorfrancis.com/books/9781003025887</t>
    <phoneticPr fontId="2" type="noConversion"/>
  </si>
  <si>
    <t>9781003015789</t>
  </si>
  <si>
    <t>9780367859206</t>
  </si>
  <si>
    <t>Absolute Essentials of Digital Marketing</t>
  </si>
  <si>
    <t>Charlesworth, Alan</t>
  </si>
  <si>
    <t>https://www.taylorfrancis.com/books/9781003015789</t>
    <phoneticPr fontId="2" type="noConversion"/>
  </si>
  <si>
    <t>9780429279065</t>
  </si>
  <si>
    <t>9780367232719</t>
  </si>
  <si>
    <t>Cultural and Heritage Tourism in the Middle East and North Africa: Complexities, Management and Practices</t>
  </si>
  <si>
    <t>https://www.taylorfrancis.com/books/9780429279065</t>
    <phoneticPr fontId="2" type="noConversion"/>
  </si>
  <si>
    <t>9781003047124</t>
  </si>
  <si>
    <t>9780367497187</t>
  </si>
  <si>
    <t>Climate Change and the Governance of Corporations: Lessons from the Retail Sector</t>
  </si>
  <si>
    <t>Sullivan, Rory</t>
  </si>
  <si>
    <t>https://www.taylorfrancis.com/books/9781003047124</t>
    <phoneticPr fontId="2" type="noConversion"/>
  </si>
  <si>
    <t>9781003058625</t>
  </si>
  <si>
    <t>9780367528409</t>
  </si>
  <si>
    <t>Sport Business in the United States: Contemporary Perspectives</t>
  </si>
  <si>
    <t>Pitts, Brenda G.</t>
  </si>
  <si>
    <t>https://www.taylorfrancis.com/books/9781003058625</t>
    <phoneticPr fontId="2" type="noConversion"/>
  </si>
  <si>
    <t>9780429354793</t>
  </si>
  <si>
    <t>9780367361594</t>
  </si>
  <si>
    <t>Absolute Essentials of Corporate Governance</t>
  </si>
  <si>
    <t>Bloomfield, Stephen</t>
  </si>
  <si>
    <t>https://www.taylorfrancis.com/books/9780429354793</t>
    <phoneticPr fontId="2" type="noConversion"/>
  </si>
  <si>
    <t>9781315101828</t>
  </si>
  <si>
    <t>9781138105355</t>
  </si>
  <si>
    <t>Lingüística Textual y Enseñanza del Español LE/L2</t>
  </si>
  <si>
    <t>de Santiago-Guervós, Javier</t>
  </si>
  <si>
    <t>https://www.taylorfrancis.com/books/9781315101828</t>
    <phoneticPr fontId="2" type="noConversion"/>
  </si>
  <si>
    <t>9781003056027</t>
  </si>
  <si>
    <t>9780367520106</t>
  </si>
  <si>
    <t>Spatial Literary Studies: Interdisciplinary Approaches to Space, Geography, and the Imagination</t>
  </si>
  <si>
    <t>Jr., Robert T. Tally</t>
  </si>
  <si>
    <t>https://www.taylorfrancis.com/books/9781003056027</t>
    <phoneticPr fontId="2" type="noConversion"/>
  </si>
  <si>
    <t>9780429352379</t>
  </si>
  <si>
    <t>9780367370275</t>
  </si>
  <si>
    <t>A Multidisciplinary Approach to Embodiment: Understanding Human Being</t>
  </si>
  <si>
    <t>Dess, Nancy K.</t>
  </si>
  <si>
    <t>https://www.taylorfrancis.com/books/9780429352379</t>
    <phoneticPr fontId="2" type="noConversion"/>
  </si>
  <si>
    <t>9780429423154</t>
  </si>
  <si>
    <t>9781138390850</t>
  </si>
  <si>
    <t>Dwight Waldo: Administrative Theorist for our Times</t>
  </si>
  <si>
    <t>Stillman, Richard</t>
  </si>
  <si>
    <t>https://www.taylorfrancis.com/books/9780429423154</t>
    <phoneticPr fontId="2" type="noConversion"/>
  </si>
  <si>
    <t>9780429242854</t>
  </si>
  <si>
    <t>9780367197230</t>
  </si>
  <si>
    <t>A Handbook for Authentic Learning in Higher Education: Transformational Learning Through Real World Experiences</t>
  </si>
  <si>
    <t>Owen, David</t>
  </si>
  <si>
    <t>https://www.taylorfrancis.com/books/9780429242854</t>
    <phoneticPr fontId="2" type="noConversion"/>
  </si>
  <si>
    <t>9781003097266</t>
  </si>
  <si>
    <t>9780367563103</t>
  </si>
  <si>
    <t>Practical Grammar of Modern Chinese IV: Simple Sentence, Compound Sentence, and Discourse</t>
  </si>
  <si>
    <t>Liu, Yuehua</t>
  </si>
  <si>
    <t>https://www.taylorfrancis.com/books/9781003097266</t>
    <phoneticPr fontId="2" type="noConversion"/>
  </si>
  <si>
    <t>9780429344268</t>
  </si>
  <si>
    <t>9780367361679</t>
  </si>
  <si>
    <t>Events Tourism: Critical Insights and Contemporary Perspectives</t>
  </si>
  <si>
    <t>Cuffy, Violet V.</t>
  </si>
  <si>
    <t>https://www.taylorfrancis.com/books/9780429344268</t>
    <phoneticPr fontId="2" type="noConversion"/>
  </si>
  <si>
    <t>9781003031765</t>
  </si>
  <si>
    <t>9780367468842</t>
  </si>
  <si>
    <t>Overtourism and Tourism Education: A Strategy for Sustainable Tourism Futures</t>
  </si>
  <si>
    <t>Séraphin, Hugues</t>
  </si>
  <si>
    <t>https://www.taylorfrancis.com/books/9781003031765</t>
    <phoneticPr fontId="2" type="noConversion"/>
  </si>
  <si>
    <t>9780429430145</t>
  </si>
  <si>
    <t>9781138366749</t>
  </si>
  <si>
    <t>Digital Learning in Motion: From Book Culture to the Digital Age</t>
  </si>
  <si>
    <t>Kergel, David</t>
  </si>
  <si>
    <t>https://www.taylorfrancis.com/books/9780429430145</t>
    <phoneticPr fontId="2" type="noConversion"/>
  </si>
  <si>
    <t>9781003002055</t>
  </si>
  <si>
    <t>9780367432492</t>
  </si>
  <si>
    <t>Housing and Domestic Abuse: Policy into Practice</t>
  </si>
  <si>
    <t>Irving-Clarke, Yoric</t>
  </si>
  <si>
    <t>https://www.taylorfrancis.com/books/9781003002055</t>
    <phoneticPr fontId="2" type="noConversion"/>
  </si>
  <si>
    <t>9780367817053</t>
  </si>
  <si>
    <t>9780367419745</t>
  </si>
  <si>
    <t>Self and Wisdom in Arts-Based Contemplative Inquiry in Education: Narrative, Aesthetic and the Dialogical Presence of Thomas Merton</t>
  </si>
  <si>
    <t>Rossini, Giovanni</t>
  </si>
  <si>
    <t>https://www.taylorfrancis.com/books/9780367817053</t>
    <phoneticPr fontId="2" type="noConversion"/>
  </si>
  <si>
    <t>9780429263026</t>
  </si>
  <si>
    <t>9780367207120</t>
  </si>
  <si>
    <t>Native and Non-Native Teacher Talk in the EFL Classroom: A Corpus-informed Study</t>
  </si>
  <si>
    <t>Nicaise, Eric</t>
  </si>
  <si>
    <t>https://www.taylorfrancis.com/books/9780429263026</t>
    <phoneticPr fontId="2" type="noConversion"/>
  </si>
  <si>
    <t>9780429453199</t>
  </si>
  <si>
    <t>9781138320581</t>
  </si>
  <si>
    <t>Cyber Risk, Intellectual Property Theft and Cyberwarfare: Asia, Europe and the USA</t>
  </si>
  <si>
    <t>https://www.taylorfrancis.com/books/9780429453199</t>
    <phoneticPr fontId="2" type="noConversion"/>
  </si>
  <si>
    <t>9781003017318</t>
  </si>
  <si>
    <t>9780367861650</t>
  </si>
  <si>
    <t>Child Agency and Voice in Therapy: New Ways of Working in the Arts Therapies</t>
  </si>
  <si>
    <t>https://www.taylorfrancis.com/books/9781003017318</t>
    <phoneticPr fontId="2" type="noConversion"/>
  </si>
  <si>
    <t>9780429022500</t>
  </si>
  <si>
    <t>9780367077426</t>
  </si>
  <si>
    <t>The Epistemology of Group Disagreement</t>
  </si>
  <si>
    <t>Broncano-Berrocal, Fernando</t>
  </si>
  <si>
    <t>https://www.taylorfrancis.com/books/9780429022500</t>
    <phoneticPr fontId="2" type="noConversion"/>
  </si>
  <si>
    <t>9780429278525</t>
  </si>
  <si>
    <t>9780367231590</t>
  </si>
  <si>
    <t>Difference and Division in Music Education</t>
  </si>
  <si>
    <t>Kallio, Alexis Anja</t>
  </si>
  <si>
    <t>https://www.taylorfrancis.com/books/9780429278525</t>
    <phoneticPr fontId="2" type="noConversion"/>
  </si>
  <si>
    <t>9781003052470</t>
  </si>
  <si>
    <t>9780367511166</t>
  </si>
  <si>
    <t>Reflexive Leadership in Context</t>
  </si>
  <si>
    <t>Evans, Paul</t>
  </si>
  <si>
    <t>https://www.taylorfrancis.com/books/9781003052470</t>
    <phoneticPr fontId="2" type="noConversion"/>
  </si>
  <si>
    <t>9781003090342</t>
  </si>
  <si>
    <t>9780367547325</t>
  </si>
  <si>
    <t>The Problem of China</t>
  </si>
  <si>
    <t>https://www.taylorfrancis.com/books/9781003090342</t>
    <phoneticPr fontId="2" type="noConversion"/>
  </si>
  <si>
    <t>9780429054358</t>
  </si>
  <si>
    <t>9780367148874</t>
  </si>
  <si>
    <t>Consumer Financial Vulnerabilities in Malaysia: Issues, Trends and Psychological Aspects</t>
  </si>
  <si>
    <t>Mahdzan, Nurul Shahnaz Ahmad</t>
  </si>
  <si>
    <t>https://www.taylorfrancis.com/books/9780429054358</t>
    <phoneticPr fontId="2" type="noConversion"/>
  </si>
  <si>
    <t>9780429342264</t>
  </si>
  <si>
    <t>9780367358457</t>
  </si>
  <si>
    <t>Threshold Concepts in Physical Education: A Design Thinking Approach</t>
  </si>
  <si>
    <t>Chambers, Fiona C.</t>
  </si>
  <si>
    <t>https://www.taylorfrancis.com/books/9780429342264</t>
    <phoneticPr fontId="2" type="noConversion"/>
  </si>
  <si>
    <t>9781003046301</t>
  </si>
  <si>
    <t>9780367494711</t>
  </si>
  <si>
    <t>A Guide to the Formulation of Plans and Goals in Occupational Therapy</t>
  </si>
  <si>
    <t>Parkinson, Sue</t>
  </si>
  <si>
    <t>https://www.taylorfrancis.com/books/9781003046301</t>
    <phoneticPr fontId="2" type="noConversion"/>
  </si>
  <si>
    <t>9781003003342</t>
  </si>
  <si>
    <t>9780367431778</t>
  </si>
  <si>
    <t>Artificial Intelligence in Accounting: Practical Applications</t>
  </si>
  <si>
    <t>Ng, Cory</t>
  </si>
  <si>
    <t>https://www.taylorfrancis.com/books/9781003003342</t>
    <phoneticPr fontId="2" type="noConversion"/>
  </si>
  <si>
    <t>9781003053354</t>
  </si>
  <si>
    <t>9780367513207</t>
  </si>
  <si>
    <t>Chinese State Owned Enterprises and EU Merger Control</t>
  </si>
  <si>
    <t>Svetlicinii, Alexandr</t>
  </si>
  <si>
    <t>https://www.taylorfrancis.com/books/9781003053354</t>
    <phoneticPr fontId="2" type="noConversion"/>
  </si>
  <si>
    <t>9781003089582</t>
  </si>
  <si>
    <t>9780367536183</t>
  </si>
  <si>
    <t>Rethinking the Body in South Asian Traditions</t>
  </si>
  <si>
    <t>Dimitrova, Diana</t>
  </si>
  <si>
    <t>https://www.taylorfrancis.com/books/9781003089582</t>
    <phoneticPr fontId="2" type="noConversion"/>
  </si>
  <si>
    <t>9781003138976</t>
  </si>
  <si>
    <t>9780367634131</t>
  </si>
  <si>
    <t>Coronavirus News, Markets and AI: The COVID-19 Diaries</t>
  </si>
  <si>
    <t>Sharma, Pankaj</t>
  </si>
  <si>
    <t>https://www.taylorfrancis.com/books/9781003138976</t>
    <phoneticPr fontId="2" type="noConversion"/>
  </si>
  <si>
    <t>9781003091622</t>
  </si>
  <si>
    <t>9780367550257</t>
  </si>
  <si>
    <t>Sustainability and Corporate Governance: A Guide to Law and Practice</t>
  </si>
  <si>
    <t>Gutterman, Alan S.</t>
  </si>
  <si>
    <t>https://www.taylorfrancis.com/books/9781003091622</t>
    <phoneticPr fontId="2" type="noConversion"/>
  </si>
  <si>
    <t>9781351136303</t>
  </si>
  <si>
    <t>9780815353454</t>
  </si>
  <si>
    <t>Airline Operations Control</t>
  </si>
  <si>
    <t>Bruce, Peter J.</t>
  </si>
  <si>
    <t>https://www.taylorfrancis.com/books/9781351136303</t>
    <phoneticPr fontId="2" type="noConversion"/>
  </si>
  <si>
    <t>9780429320590</t>
  </si>
  <si>
    <t>9780367335656</t>
  </si>
  <si>
    <t>Degrowth and Tourism: New Perspectives on Tourism Entrepreneurship, Destinations and Policy</t>
  </si>
  <si>
    <t>https://www.taylorfrancis.com/books/9780429320590</t>
    <phoneticPr fontId="2" type="noConversion"/>
  </si>
  <si>
    <t>9781003108184</t>
  </si>
  <si>
    <t>9780367621544</t>
  </si>
  <si>
    <t>Teacher Education to Enhance Diversity in STEM: Applying a Critical Postmodern Science Pedagogy</t>
  </si>
  <si>
    <t>Wiggan, Greg A.</t>
  </si>
  <si>
    <t>https://www.taylorfrancis.com/books/9781003108184</t>
    <phoneticPr fontId="2" type="noConversion"/>
  </si>
  <si>
    <t>9780429318115</t>
  </si>
  <si>
    <t>9780367331368</t>
  </si>
  <si>
    <t>Education through the Arts for Well-Being and Community: The Vision and Legacy of Sir Alec Clegg</t>
  </si>
  <si>
    <t>Burke, Catherine</t>
  </si>
  <si>
    <t>https://www.taylorfrancis.com/books/9780429318115</t>
    <phoneticPr fontId="2" type="noConversion"/>
  </si>
  <si>
    <t>9781003096481</t>
  </si>
  <si>
    <t>9780367561222</t>
  </si>
  <si>
    <t>Management Behaviours in Higher Education: Lessons from Education, Business and Sport</t>
  </si>
  <si>
    <t>Dunbar, David</t>
  </si>
  <si>
    <t>https://www.taylorfrancis.com/books/9781003096481</t>
    <phoneticPr fontId="2" type="noConversion"/>
  </si>
  <si>
    <t>9781003141556</t>
  </si>
  <si>
    <t>9780367693718</t>
  </si>
  <si>
    <t>Integrated Reporting and Corporate Governance: Boards, Long-Term Value Creation, and the New Accountability</t>
  </si>
  <si>
    <t>Girella, Laura</t>
  </si>
  <si>
    <t>https://www.taylorfrancis.com/books/9781003141556</t>
    <phoneticPr fontId="2" type="noConversion"/>
  </si>
  <si>
    <t>9781315166308</t>
  </si>
  <si>
    <t>9781138054974</t>
  </si>
  <si>
    <t>Numeral Classifiers and Classifier Languages: Chinese, Japanese, and Korean</t>
  </si>
  <si>
    <t>Kim, Young-Wha</t>
  </si>
  <si>
    <t>https://www.taylorfrancis.com/books/9781315166308</t>
    <phoneticPr fontId="2" type="noConversion"/>
  </si>
  <si>
    <t>9780429320163</t>
  </si>
  <si>
    <t>9780367333058</t>
  </si>
  <si>
    <t>EU-Korea Security Relations</t>
  </si>
  <si>
    <t>Casarini, Nicola</t>
  </si>
  <si>
    <t>https://www.taylorfrancis.com/books/9780429320163</t>
    <phoneticPr fontId="2" type="noConversion"/>
  </si>
  <si>
    <t>9781003127772</t>
  </si>
  <si>
    <t>9780367650872</t>
  </si>
  <si>
    <t>Ambidextrous Strategy: Antecedents, Strategic Choices, and Performance</t>
  </si>
  <si>
    <t>Zakrzewska-Bielawska, Agnieszka</t>
  </si>
  <si>
    <t>https://www.taylorfrancis.com/books/9781003127772</t>
    <phoneticPr fontId="2" type="noConversion"/>
  </si>
  <si>
    <t>9781003038207</t>
  </si>
  <si>
    <t>9780367481421</t>
  </si>
  <si>
    <t>Gender Issues in Scandinavian Music Education: From Stereotypes to Multiple Possibilities</t>
  </si>
  <si>
    <t>Blix, Hilde Synnøve</t>
  </si>
  <si>
    <t>https://www.taylorfrancis.com/books/9781003038207</t>
    <phoneticPr fontId="2" type="noConversion"/>
  </si>
  <si>
    <t>9781003008323</t>
  </si>
  <si>
    <t>9780367442088</t>
  </si>
  <si>
    <t>Integrating Arts Therapies into Education: A Collective Volume</t>
  </si>
  <si>
    <t>Regev, Dafna</t>
  </si>
  <si>
    <t>https://www.taylorfrancis.com/books/9781003008323</t>
    <phoneticPr fontId="2" type="noConversion"/>
  </si>
  <si>
    <t>9780429341397</t>
  </si>
  <si>
    <t>9780367356910</t>
  </si>
  <si>
    <t>Immigration and School Safety</t>
  </si>
  <si>
    <t>Peguero, Anthony A.</t>
  </si>
  <si>
    <t>https://www.taylorfrancis.com/books/9780429341397</t>
    <phoneticPr fontId="2" type="noConversion"/>
  </si>
  <si>
    <t>9781003035435</t>
  </si>
  <si>
    <t>9780367474157</t>
  </si>
  <si>
    <t>Chinese Martial Arts Film and the Philosophy of Action</t>
  </si>
  <si>
    <t>Teo, Stephen</t>
  </si>
  <si>
    <t>https://www.taylorfrancis.com/books/9781003035435</t>
    <phoneticPr fontId="2" type="noConversion"/>
  </si>
  <si>
    <r>
      <t>E50 </t>
    </r>
    <r>
      <rPr>
        <sz val="10"/>
        <rFont val="新細明體"/>
        <family val="1"/>
        <charset val="136"/>
      </rPr>
      <t>工業工程與管理</t>
    </r>
  </si>
  <si>
    <t>9780429293009</t>
  </si>
  <si>
    <t>9780367245641</t>
  </si>
  <si>
    <t>The Patient Factor: Applications of Patient Ergonomics</t>
  </si>
  <si>
    <t>Holden, Richard J.</t>
  </si>
  <si>
    <t>https://www.taylorfrancis.com/books/9780429293009</t>
  </si>
  <si>
    <r>
      <t>113.5</t>
    </r>
    <r>
      <rPr>
        <sz val="10"/>
        <rFont val="細明體"/>
        <family val="2"/>
        <charset val="136"/>
      </rPr>
      <t>補償</t>
    </r>
    <phoneticPr fontId="2" type="noConversion"/>
  </si>
  <si>
    <r>
      <t xml:space="preserve">H23 </t>
    </r>
    <r>
      <rPr>
        <sz val="10"/>
        <rFont val="新細明體"/>
        <family val="2"/>
        <charset val="136"/>
      </rPr>
      <t>藝術學</t>
    </r>
  </si>
  <si>
    <t>Christian Norberg-Schulz's Interpretation of Heidegger's Philosophy: Care, Place and Architecture</t>
  </si>
  <si>
    <t>Auret, Hendrik</t>
  </si>
  <si>
    <r>
      <rPr>
        <sz val="10"/>
        <rFont val="新細明體"/>
        <family val="2"/>
        <charset val="136"/>
      </rPr>
      <t>無光碟附件</t>
    </r>
  </si>
  <si>
    <t>https://www.taylorfrancis.com/books/9781351232791</t>
    <phoneticPr fontId="2" type="noConversion"/>
  </si>
  <si>
    <t>How Drawings Work: A User-Friendly Theory</t>
  </si>
  <si>
    <t>Piedmont-Palladino, Susan</t>
  </si>
  <si>
    <t>https://www.taylorfrancis.com/books/9781315531410</t>
    <phoneticPr fontId="2" type="noConversion"/>
  </si>
  <si>
    <r>
      <t xml:space="preserve">H17 </t>
    </r>
    <r>
      <rPr>
        <sz val="10"/>
        <rFont val="新細明體"/>
        <family val="2"/>
        <charset val="136"/>
      </rPr>
      <t>社會學</t>
    </r>
  </si>
  <si>
    <t>A New Era for Collaborative Forest Management: Policy and Practice insights from the Collaborative Forest Landscape Restoration Program</t>
  </si>
  <si>
    <t>Butler, William H.</t>
  </si>
  <si>
    <t>https://www.taylorfrancis.com/books/9781351033381</t>
    <phoneticPr fontId="2" type="noConversion"/>
  </si>
  <si>
    <r>
      <t xml:space="preserve">H19 </t>
    </r>
    <r>
      <rPr>
        <sz val="10"/>
        <rFont val="新細明體"/>
        <family val="2"/>
        <charset val="136"/>
      </rPr>
      <t>傳播學</t>
    </r>
  </si>
  <si>
    <t>Classical Hollywood Film Cycles</t>
  </si>
  <si>
    <t>Wallin, Zoe</t>
  </si>
  <si>
    <t>https://www.taylorfrancis.com/books/9780429244339</t>
    <phoneticPr fontId="2" type="noConversion"/>
  </si>
  <si>
    <r>
      <t xml:space="preserve">H11 </t>
    </r>
    <r>
      <rPr>
        <sz val="10"/>
        <rFont val="新細明體"/>
        <family val="2"/>
        <charset val="136"/>
      </rPr>
      <t>教育學</t>
    </r>
  </si>
  <si>
    <t>Virtual Reality, Augmented Reality and Artificial Intelligence in Special Education: A Practical Guide to Supporting Students with Learning Differences</t>
  </si>
  <si>
    <t>Anderson, Ange</t>
  </si>
  <si>
    <t>https://www.taylorfrancis.com/books/9780429399503</t>
    <phoneticPr fontId="2" type="noConversion"/>
  </si>
  <si>
    <t>East Asian Art History in a Transnational Context</t>
  </si>
  <si>
    <t>Tomizawa-Kay, Eriko</t>
  </si>
  <si>
    <t>https://www.taylorfrancis.com/books/9781351061902</t>
    <phoneticPr fontId="2" type="noConversion"/>
  </si>
  <si>
    <t>New Music Theatre in Europe: Transformations between 1955-1975</t>
  </si>
  <si>
    <t>Adlington, Robert</t>
  </si>
  <si>
    <t>https://www.taylorfrancis.com/books/9780429451669</t>
    <phoneticPr fontId="2" type="noConversion"/>
  </si>
  <si>
    <t>The Changing Shape of Architecture: Further Cases of Integrating Research and Design in Practice</t>
  </si>
  <si>
    <t>Hensel, Michael U.</t>
  </si>
  <si>
    <t>https://www.taylorfrancis.com/books/9781315284095</t>
    <phoneticPr fontId="2" type="noConversion"/>
  </si>
  <si>
    <t>Theatrical Performance and the Forensic Turn</t>
  </si>
  <si>
    <t>Frieze, James</t>
  </si>
  <si>
    <t>https://www.taylorfrancis.com/books/9780203743768</t>
    <phoneticPr fontId="2" type="noConversion"/>
  </si>
  <si>
    <r>
      <t xml:space="preserve">H04 </t>
    </r>
    <r>
      <rPr>
        <sz val="10"/>
        <rFont val="新細明體"/>
        <family val="2"/>
        <charset val="136"/>
      </rPr>
      <t>語言學</t>
    </r>
  </si>
  <si>
    <t>Cantonese as a Second Language: Issues, Experiences and Suggestions for Teaching and Learning</t>
  </si>
  <si>
    <t>Wakefield, John C.</t>
  </si>
  <si>
    <t>https://www.taylorfrancis.com/books/9781351184250</t>
    <phoneticPr fontId="2" type="noConversion"/>
  </si>
  <si>
    <t>Interaction in Mandarin Chinese and English as a Multilingua Franca: Context, Practice, and Perception</t>
  </si>
  <si>
    <t>Zhu, Weihua</t>
  </si>
  <si>
    <t>https://www.taylorfrancis.com/books/9781315280936</t>
    <phoneticPr fontId="2" type="noConversion"/>
  </si>
  <si>
    <t>Women's Playwriting and the Women's Movement, 1890-1918</t>
  </si>
  <si>
    <t>Farkas, Anna</t>
  </si>
  <si>
    <t>https://www.taylorfrancis.com/books/9781315405148</t>
    <phoneticPr fontId="2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</si>
  <si>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Times New Roman"/>
        <family val="1"/>
      </rPr>
      <t>)</t>
    </r>
  </si>
  <si>
    <t>Women in Turkey: Silent Consensus in the Age of Neoliberalism and Islamic Conservatism</t>
  </si>
  <si>
    <t>Çavdar, Gamze</t>
  </si>
  <si>
    <t>https://www.taylorfrancis.com/books/9781351009126</t>
    <phoneticPr fontId="2" type="noConversion"/>
  </si>
  <si>
    <r>
      <t xml:space="preserve">H22 </t>
    </r>
    <r>
      <rPr>
        <sz val="10"/>
        <rFont val="新細明體"/>
        <family val="2"/>
        <charset val="136"/>
      </rPr>
      <t>區域研究及地理</t>
    </r>
  </si>
  <si>
    <t>Risk Communication and Community Resilience</t>
  </si>
  <si>
    <t>Kar, Bandana</t>
  </si>
  <si>
    <t>https://www.taylorfrancis.com/books/9781315110042</t>
    <phoneticPr fontId="2" type="noConversion"/>
  </si>
  <si>
    <t>Music Learning as Youth Development</t>
  </si>
  <si>
    <t>Kaufman, Brian</t>
  </si>
  <si>
    <t>https://www.taylorfrancis.com/books/9780429436956</t>
    <phoneticPr fontId="2" type="noConversion"/>
  </si>
  <si>
    <t>Prominence and Locality in Grammar: The Syntax and Semantics of Wh-Questions and Reflexives</t>
  </si>
  <si>
    <t>Hu, Jianhua</t>
  </si>
  <si>
    <t>https://www.taylorfrancis.com/books/9780429273209</t>
    <phoneticPr fontId="2" type="noConversion"/>
  </si>
  <si>
    <t>A Teacher's Guide to Philosophy for Children</t>
  </si>
  <si>
    <t>Topping, Keith J.</t>
  </si>
  <si>
    <t>https://www.taylorfrancis.com/books/9780429401879</t>
    <phoneticPr fontId="2" type="noConversion"/>
  </si>
  <si>
    <t>Climate Hazards, Disasters, and Gender Ramifications</t>
  </si>
  <si>
    <t>Kinnvall, Catarina</t>
  </si>
  <si>
    <t>https://www.taylorfrancis.com/books/9780429424861</t>
    <phoneticPr fontId="2" type="noConversion"/>
  </si>
  <si>
    <r>
      <t xml:space="preserve">H14 </t>
    </r>
    <r>
      <rPr>
        <sz val="10"/>
        <rFont val="新細明體"/>
        <family val="2"/>
        <charset val="136"/>
      </rPr>
      <t>政治學</t>
    </r>
  </si>
  <si>
    <t>Sustainability Governance and Hierarchy</t>
  </si>
  <si>
    <t>Hamman, Philippe</t>
  </si>
  <si>
    <t>https://www.taylorfrancis.com/books/9780367187903</t>
    <phoneticPr fontId="2" type="noConversion"/>
  </si>
  <si>
    <t>Theory of the Art Object</t>
  </si>
  <si>
    <t>Crowther, Paul</t>
  </si>
  <si>
    <t>https://www.taylorfrancis.com/books/9780429264320</t>
    <phoneticPr fontId="2" type="noConversion"/>
  </si>
  <si>
    <t>Hypertheatre: Contemporary Radical Adaptation of Greek Tragedy</t>
  </si>
  <si>
    <t>Kekis, Olga</t>
  </si>
  <si>
    <t>https://www.taylorfrancis.com/books/9781351253987</t>
    <phoneticPr fontId="2" type="noConversion"/>
  </si>
  <si>
    <t>The Art of Record Production: Creative Practice in the Studio. Volume 2</t>
    <phoneticPr fontId="15" type="noConversion"/>
  </si>
  <si>
    <t>Zagorski-Thomas, Simon</t>
  </si>
  <si>
    <t>https://www.taylorfrancis.com/books/9781315467658</t>
    <phoneticPr fontId="2" type="noConversion"/>
  </si>
  <si>
    <t>Italian Modern Art in the Age of Fascism</t>
  </si>
  <si>
    <t>White, Anthony</t>
  </si>
  <si>
    <t>https://www.taylorfrancis.com/books/9780429203541</t>
    <phoneticPr fontId="2" type="noConversion"/>
  </si>
  <si>
    <t>Millennials and Media Ecology: Culture, Pedagogy, and Politics</t>
  </si>
  <si>
    <t>Cristiano, Anthony</t>
  </si>
  <si>
    <t>https://www.taylorfrancis.com/books/9780429259234</t>
    <phoneticPr fontId="2" type="noConversion"/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</si>
  <si>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</si>
  <si>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Authentic Excellence: Flourishing and Resilience in a Relentless World</t>
  </si>
  <si>
    <t>Crace, R. Kelly</t>
  </si>
  <si>
    <t>https://www.taylorfrancis.com/books/9780429055270</t>
    <phoneticPr fontId="2" type="noConversion"/>
  </si>
  <si>
    <t>Corporate Governance in India</t>
  </si>
  <si>
    <t>Das, Arindam</t>
  </si>
  <si>
    <t>https://www.taylorfrancis.com/books/9780429506895</t>
    <phoneticPr fontId="2" type="noConversion"/>
  </si>
  <si>
    <t>Tall: The design and construction of high-rise architecture</t>
  </si>
  <si>
    <t>Marriage, Guy</t>
  </si>
  <si>
    <t>https://www.taylorfrancis.com/books/9780429435720</t>
    <phoneticPr fontId="2" type="noConversion"/>
  </si>
  <si>
    <t>Neighbourhood Planning: Place, Space and Politics</t>
  </si>
  <si>
    <t>Banfield, Janet</t>
  </si>
  <si>
    <t>https://www.taylorfrancis.com/books/9780429244575</t>
    <phoneticPr fontId="2" type="noConversion"/>
  </si>
  <si>
    <t>Assessing English for Professional Purposes</t>
  </si>
  <si>
    <t>Knoch, Ute</t>
  </si>
  <si>
    <t>https://www.taylorfrancis.com/books/9780429340383</t>
    <phoneticPr fontId="2" type="noConversion"/>
  </si>
  <si>
    <r>
      <t xml:space="preserve">H15 </t>
    </r>
    <r>
      <rPr>
        <sz val="10"/>
        <rFont val="新細明體"/>
        <family val="2"/>
        <charset val="136"/>
      </rPr>
      <t>經濟學</t>
    </r>
  </si>
  <si>
    <t>Agriculture Innovation Systems in Asia: Towards Inclusive Rural Development</t>
  </si>
  <si>
    <t>Singh, Lakhwinder</t>
  </si>
  <si>
    <t>https://www.taylorfrancis.com/books/9780429264092</t>
    <phoneticPr fontId="2" type="noConversion"/>
  </si>
  <si>
    <t>Digital Media, Sharing and Everyday Life</t>
  </si>
  <si>
    <t>Kennedy, Jenny</t>
  </si>
  <si>
    <t>https://www.taylorfrancis.com/books/9781351054782</t>
    <phoneticPr fontId="2" type="noConversion"/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</si>
  <si>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Times New Roman"/>
        <family val="1"/>
      </rPr>
      <t>)</t>
    </r>
  </si>
  <si>
    <t>Airline Management Finance: The Essentials</t>
  </si>
  <si>
    <t>Hughes, Victor</t>
  </si>
  <si>
    <t>https://www.taylorfrancis.com/books/9780429465659</t>
    <phoneticPr fontId="2" type="noConversion"/>
  </si>
  <si>
    <t>Art in Science Museums: Towards a Post-Disciplinary Approach</t>
  </si>
  <si>
    <t>Rossi-Linnemann, Camilla</t>
  </si>
  <si>
    <t>https://www.taylorfrancis.com/books/9780429491597</t>
    <phoneticPr fontId="2" type="noConversion"/>
  </si>
  <si>
    <r>
      <t xml:space="preserve">H13 </t>
    </r>
    <r>
      <rPr>
        <sz val="10"/>
        <rFont val="新細明體"/>
        <family val="2"/>
        <charset val="136"/>
      </rPr>
      <t>法律學</t>
    </r>
  </si>
  <si>
    <t>Women's Health and the Limits of Law: Domestic and International Perspectives</t>
  </si>
  <si>
    <t>Iyioha, Irehobhude O.</t>
  </si>
  <si>
    <t>https://www.taylorfrancis.com/books/9781351002387</t>
    <phoneticPr fontId="2" type="noConversion"/>
  </si>
  <si>
    <t>Diachronic Perspectives and Synchronic Variation in Southern Min</t>
  </si>
  <si>
    <t>Lien, Chinfa</t>
  </si>
  <si>
    <t>https://www.taylorfrancis.com/books/9780429316517</t>
    <phoneticPr fontId="2" type="noConversion"/>
  </si>
  <si>
    <t>Contemporary Museum Architecture and Design: Theory and Practice of Place</t>
  </si>
  <si>
    <t>Lindsay, Georgia</t>
  </si>
  <si>
    <t>https://www.taylorfrancis.com/books/9780429021176</t>
    <phoneticPr fontId="2" type="noConversion"/>
  </si>
  <si>
    <t>The World of DC Comics</t>
  </si>
  <si>
    <t>Friedenthal, Andrew</t>
  </si>
  <si>
    <t>https://www.taylorfrancis.com/books/9781351248952</t>
    <phoneticPr fontId="2" type="noConversion"/>
  </si>
  <si>
    <t>Alternate Reality Games: Promotion and Participatory Culture</t>
  </si>
  <si>
    <t>Janes, Stephanie</t>
  </si>
  <si>
    <t>https://www.taylorfrancis.com/books/9781351174749</t>
    <phoneticPr fontId="2" type="noConversion"/>
  </si>
  <si>
    <t>Queering the Museum</t>
  </si>
  <si>
    <t>Sullivan, Nikki</t>
  </si>
  <si>
    <t>https://www.taylorfrancis.com/books/9781351120180</t>
    <phoneticPr fontId="2" type="noConversion"/>
  </si>
  <si>
    <t>Making Sense of the Intercultural: Finding DeCentred Threads</t>
  </si>
  <si>
    <t>Holliday, Adrian</t>
  </si>
  <si>
    <t>https://www.taylorfrancis.com/books/9781351059190</t>
    <phoneticPr fontId="2" type="noConversion"/>
  </si>
  <si>
    <t>Children's Empowerment in Play: Participation, Voice and Ownership</t>
  </si>
  <si>
    <t>Canning, Natalie</t>
  </si>
  <si>
    <t>https://www.taylorfrancis.com/books/9780429452178</t>
    <phoneticPr fontId="2" type="noConversion"/>
  </si>
  <si>
    <t>Disaster Resilience in South Asia: Tackling the Odds in the Sub-Continental Fringes</t>
  </si>
  <si>
    <t>Ahmed, Iftekhar</t>
  </si>
  <si>
    <t>https://www.taylorfrancis.com/books/9780429428296</t>
    <phoneticPr fontId="2" type="noConversion"/>
  </si>
  <si>
    <t>Presence Through Sound: Music and Place in East Asia</t>
  </si>
  <si>
    <t>Howard, Keith</t>
  </si>
  <si>
    <t>https://www.taylorfrancis.com/books/9780429326295</t>
    <phoneticPr fontId="2" type="noConversion"/>
  </si>
  <si>
    <t>Examining Teach For All: International Perspectives on a Growing Global Network</t>
  </si>
  <si>
    <t>Crawford-Garrett, Katherine</t>
  </si>
  <si>
    <t>https://www.taylorfrancis.com/books/9780429331695</t>
    <phoneticPr fontId="2" type="noConversion"/>
  </si>
  <si>
    <t>Place, Pedagogy and Play: Participation, Design and Research with Children</t>
  </si>
  <si>
    <t>https://www.taylorfrancis.com/books/9780429023477</t>
    <phoneticPr fontId="2" type="noConversion"/>
  </si>
  <si>
    <r>
      <t xml:space="preserve">H09 </t>
    </r>
    <r>
      <rPr>
        <sz val="10"/>
        <rFont val="新細明體"/>
        <family val="2"/>
        <charset val="136"/>
      </rPr>
      <t>人類學</t>
    </r>
  </si>
  <si>
    <t>Ethnographies of Home and Mobility: Shifting Roofs</t>
  </si>
  <si>
    <t>Massa, Aurora</t>
  </si>
  <si>
    <t>https://www.taylorfrancis.com/books/9781003085300</t>
    <phoneticPr fontId="2" type="noConversion"/>
  </si>
  <si>
    <t>Interaction, Language Use, and Second Language Teaching</t>
  </si>
  <si>
    <t>Huth, Thorsten</t>
  </si>
  <si>
    <t>https://www.taylorfrancis.com/books/9781003017356</t>
    <phoneticPr fontId="2" type="noConversion"/>
  </si>
  <si>
    <t>A Model of Emotional Leadership in Schools: Effective Leadership to Support Teachers' Emotional Wellness</t>
  </si>
  <si>
    <t>Berkovich, Izhak</t>
  </si>
  <si>
    <t>https://www.taylorfrancis.com/books/9780429344442</t>
    <phoneticPr fontId="2" type="noConversion"/>
  </si>
  <si>
    <t>Advances in Discourse Analysis of Translation and Interpreting: Linking Linguistic Approaches with Socio-cultural Interpretation</t>
  </si>
  <si>
    <t>Wang, Binhua</t>
  </si>
  <si>
    <t>https://www.taylorfrancis.com/books/9780367822446</t>
    <phoneticPr fontId="2" type="noConversion"/>
  </si>
  <si>
    <t>Finding Democracy in Music</t>
  </si>
  <si>
    <t>https://www.taylorfrancis.com/books/9780367486938</t>
    <phoneticPr fontId="2" type="noConversion"/>
  </si>
  <si>
    <t>A Practical Guide to Searching LGBTQIA Historical Records</t>
  </si>
  <si>
    <t>Shopland, Norena</t>
  </si>
  <si>
    <t>https://www.taylorfrancis.com/books/9781003006787</t>
    <phoneticPr fontId="2" type="noConversion"/>
  </si>
  <si>
    <t>Photography, Reconstruction and the Cultural History of the Postwar European City</t>
  </si>
  <si>
    <t>Allbeson, Tom</t>
  </si>
  <si>
    <t>https://www.taylorfrancis.com/books/9781003086338</t>
    <phoneticPr fontId="2" type="noConversion"/>
  </si>
  <si>
    <t>Food System Transformations: Social Movements, Local Economies, Collaborative Networks</t>
  </si>
  <si>
    <t>Antoni-Komar, Irene</t>
  </si>
  <si>
    <t>https://www.taylorfrancis.com/books/9781003131304</t>
    <phoneticPr fontId="2" type="noConversion"/>
  </si>
  <si>
    <t>Managing Airline Networks: Design, Integration and Innovative Technologies</t>
  </si>
  <si>
    <t>Franke, Markus</t>
  </si>
  <si>
    <t>https://www.taylorfrancis.com/books/9780429318795</t>
    <phoneticPr fontId="2" type="noConversion"/>
  </si>
  <si>
    <t>Disaster Deaths: Trends, Causes and Determinants</t>
  </si>
  <si>
    <t>Paul, Bimal Kanti</t>
  </si>
  <si>
    <t>https://www.taylorfrancis.com/books/9780429203398</t>
    <phoneticPr fontId="2" type="noConversion"/>
  </si>
  <si>
    <t>Mobile Assisted Language Learning Across Educational Contexts</t>
  </si>
  <si>
    <t>Kukulska-Hulme, Agnes</t>
  </si>
  <si>
    <t>https://www.taylorfrancis.com/books/9781003087984</t>
    <phoneticPr fontId="2" type="noConversion"/>
  </si>
  <si>
    <t>Dramaturgy of Form: Performing Verse in Contemporary Theatre</t>
  </si>
  <si>
    <t>Lech, Kasia</t>
  </si>
  <si>
    <t>https://www.taylorfrancis.com/books/9780429260056</t>
    <phoneticPr fontId="2" type="noConversion"/>
  </si>
  <si>
    <t>The Female Voice in the Twentieth Century: Material, Symbolic and Aesthetic Dimensions</t>
  </si>
  <si>
    <t>Garda, Michela</t>
  </si>
  <si>
    <t>https://www.taylorfrancis.com/books/9780367816575</t>
    <phoneticPr fontId="2" type="noConversion"/>
  </si>
  <si>
    <t>Music and Creativity in Healthcare Settings: Does Music Matter?</t>
  </si>
  <si>
    <t>Moss, Hilary</t>
  </si>
  <si>
    <t>https://www.taylorfrancis.com/books/9780429326875</t>
    <phoneticPr fontId="2" type="noConversion"/>
  </si>
  <si>
    <r>
      <t xml:space="preserve">H12 </t>
    </r>
    <r>
      <rPr>
        <sz val="10"/>
        <rFont val="新細明體"/>
        <family val="2"/>
        <charset val="136"/>
      </rPr>
      <t>心理學</t>
    </r>
  </si>
  <si>
    <t>A Pocket Guide to Online Teaching: Translating the Evidence-Based Model Teaching Criteria</t>
  </si>
  <si>
    <t>Richmond, Aaron S.</t>
  </si>
  <si>
    <t>https://www.taylorfrancis.com/books/9781003126928</t>
    <phoneticPr fontId="2" type="noConversion"/>
  </si>
  <si>
    <t>The Artist and Academia</t>
  </si>
  <si>
    <t>Phelan, Helen</t>
  </si>
  <si>
    <t>https://www.taylorfrancis.com/books/9780429433917</t>
    <phoneticPr fontId="2" type="noConversion"/>
  </si>
  <si>
    <r>
      <t xml:space="preserve">HA2 </t>
    </r>
    <r>
      <rPr>
        <sz val="10"/>
        <rFont val="新細明體"/>
        <family val="2"/>
        <charset val="136"/>
      </rPr>
      <t>體育學</t>
    </r>
  </si>
  <si>
    <t>Managing Sport Organizations: Responsibility for performance</t>
  </si>
  <si>
    <t>Covell, Daniel</t>
  </si>
  <si>
    <t>https://www.taylorfrancis.com/books/9780429431623</t>
    <phoneticPr fontId="2" type="noConversion"/>
  </si>
  <si>
    <r>
      <t xml:space="preserve">H08 </t>
    </r>
    <r>
      <rPr>
        <sz val="10"/>
        <rFont val="新細明體"/>
        <family val="2"/>
        <charset val="136"/>
      </rPr>
      <t>哲學</t>
    </r>
  </si>
  <si>
    <t>A Critical Introduction to the Philosophy of Language: Central Themes from Locke to Wittgenstein</t>
  </si>
  <si>
    <t>Fennell, John</t>
  </si>
  <si>
    <t>https://www.taylorfrancis.com/books/9780429026553</t>
    <phoneticPr fontId="2" type="noConversion"/>
  </si>
  <si>
    <t>Producing Music</t>
  </si>
  <si>
    <t>Hepworth-Sawyer, Russ</t>
  </si>
  <si>
    <t>https://www.taylorfrancis.com/books/9781315212241</t>
    <phoneticPr fontId="2" type="noConversion"/>
  </si>
  <si>
    <t>Linguistic Diversity on the EMI Campus: Insider accounts of the use of English and other languages in universities within Asia, Australasia, and Europe</t>
  </si>
  <si>
    <t>Jenkins, Jennifer</t>
  </si>
  <si>
    <t>https://www.taylorfrancis.com/books/9780429020865</t>
    <phoneticPr fontId="2" type="noConversion"/>
  </si>
  <si>
    <t>Foundations of Stage Makeup</t>
  </si>
  <si>
    <t>Townsend, Daniel C</t>
    <phoneticPr fontId="15" type="noConversion"/>
  </si>
  <si>
    <t>https://www.taylorfrancis.com/books/9780429487729</t>
    <phoneticPr fontId="2" type="noConversion"/>
  </si>
  <si>
    <t>Practicing Music by Design: Historic Virtuosi on Peak Performance</t>
  </si>
  <si>
    <t>Berg, Christopher</t>
  </si>
  <si>
    <t>https://www.taylorfrancis.com/books/9780429199790</t>
    <phoneticPr fontId="2" type="noConversion"/>
  </si>
  <si>
    <t>Leadership and Purpose: How to Create a Sustainable Culture</t>
  </si>
  <si>
    <t>Perkins, Kathleen Miller</t>
  </si>
  <si>
    <t>https://www.taylorfrancis.com/books/9780429265952</t>
    <phoneticPr fontId="2" type="noConversion"/>
  </si>
  <si>
    <t>Introduction to Statistics in Human Performance: Using SPSS and R</t>
  </si>
  <si>
    <t>Mood, Dale</t>
  </si>
  <si>
    <t>https://www.taylorfrancis.com/books/9781351211062</t>
    <phoneticPr fontId="2" type="noConversion"/>
  </si>
  <si>
    <t>A Historical Sociology of Disability: Human Validity and Invalidity from Antiquity to Early Modernity</t>
  </si>
  <si>
    <t>Hughes, Bill</t>
  </si>
  <si>
    <t>https://www.taylorfrancis.com/books/9780429056673</t>
    <phoneticPr fontId="2" type="noConversion"/>
  </si>
  <si>
    <t>Fatal Errors; or Poor Mary-Anne. A Tale of the Last Century: by Elizabeth Hays Lanfear</t>
  </si>
  <si>
    <t>Whelan, Timothy</t>
  </si>
  <si>
    <t>https://www.taylorfrancis.com/books/9781351003100</t>
    <phoneticPr fontId="2" type="noConversion"/>
  </si>
  <si>
    <t>Physical Activity in Natural Settings: Green and Blue Exercise</t>
  </si>
  <si>
    <t>Donnelly, Aoife A.</t>
  </si>
  <si>
    <t>https://www.taylorfrancis.com/books/9781315180144</t>
    <phoneticPr fontId="2" type="noConversion"/>
  </si>
  <si>
    <t>(Inter)Facing Death: Life in Global Uncertainty</t>
  </si>
  <si>
    <t>Han, Sam</t>
  </si>
  <si>
    <t>https://www.taylorfrancis.com/books/9781315446769</t>
    <phoneticPr fontId="2" type="noConversion"/>
  </si>
  <si>
    <t>Literature and Materialisms</t>
  </si>
  <si>
    <t>Neyrat, Frederic</t>
  </si>
  <si>
    <t>https://www.taylorfrancis.com/books/9781315560502</t>
    <phoneticPr fontId="2" type="noConversion"/>
  </si>
  <si>
    <r>
      <t xml:space="preserve">SSS03 </t>
    </r>
    <r>
      <rPr>
        <sz val="10"/>
        <rFont val="新細明體"/>
        <family val="2"/>
        <charset val="136"/>
      </rPr>
      <t>資訊教育</t>
    </r>
  </si>
  <si>
    <t>Artificial Intelligence and the Environmental Crisis: Can Technology Really Save the World?</t>
  </si>
  <si>
    <t>Skene, Keith Ronald</t>
  </si>
  <si>
    <t>https://www.taylorfrancis.com/books/9780429055676</t>
    <phoneticPr fontId="2" type="noConversion"/>
  </si>
  <si>
    <t>Positive Organizational Behaviour: A Reflective Approach</t>
  </si>
  <si>
    <t>Cunha, Miguel Pina e</t>
  </si>
  <si>
    <t>https://www.taylorfrancis.com/books/9781315232249</t>
    <phoneticPr fontId="2" type="noConversion"/>
  </si>
  <si>
    <t>Creating a Sense of Place in School Environments: How Young Children Construct Place Attachment</t>
  </si>
  <si>
    <t>Rieh, Sun-Young</t>
  </si>
  <si>
    <t>https://www.taylorfrancis.com/books/9780429441332</t>
    <phoneticPr fontId="2" type="noConversion"/>
  </si>
  <si>
    <t>The Routledge Handbook of Language and Intercultural Communication</t>
  </si>
  <si>
    <t>Jackson, Jane</t>
  </si>
  <si>
    <t>https://www.taylorfrancis.com/books/9781003036210</t>
    <phoneticPr fontId="2" type="noConversion"/>
  </si>
  <si>
    <t>Understanding BIM: The Past, Present and Future</t>
  </si>
  <si>
    <t>Ingram, Jonathan</t>
  </si>
  <si>
    <t>https://www.taylorfrancis.com/books/9780429282300</t>
    <phoneticPr fontId="2" type="noConversion"/>
  </si>
  <si>
    <t>Reclaiming Freedom in Education: Theories and Practices of Radical Free School Education</t>
  </si>
  <si>
    <t>Hope, Max A.</t>
  </si>
  <si>
    <t>https://www.taylorfrancis.com/books/9781315169972</t>
    <phoneticPr fontId="2" type="noConversion"/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</si>
  <si>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</si>
  <si>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Accounting for Sustainability</t>
  </si>
  <si>
    <t>Rimmel, Gunnar</t>
    <phoneticPr fontId="15" type="noConversion"/>
  </si>
  <si>
    <t>https://www.taylorfrancis.com/books/9781003037200</t>
    <phoneticPr fontId="2" type="noConversion"/>
  </si>
  <si>
    <t>A Research Primer for Technical Communication: Methods, Exemplars, and Analyses</t>
  </si>
  <si>
    <t>Hayhoe, George F</t>
  </si>
  <si>
    <t>https://www.taylorfrancis.com/books/9781003080688</t>
    <phoneticPr fontId="2" type="noConversion"/>
  </si>
  <si>
    <r>
      <t xml:space="preserve">H01 </t>
    </r>
    <r>
      <rPr>
        <sz val="10"/>
        <rFont val="新細明體"/>
        <family val="2"/>
        <charset val="136"/>
      </rPr>
      <t>文學一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中國文學、台灣文學、原住民文學</t>
    </r>
    <r>
      <rPr>
        <sz val="10"/>
        <rFont val="Times New Roman"/>
        <family val="1"/>
      </rPr>
      <t>)</t>
    </r>
  </si>
  <si>
    <t>Reading China Against the Grain: Imagining Communities</t>
  </si>
  <si>
    <t>https://www.taylorfrancis.com/books/9780367815158</t>
    <phoneticPr fontId="2" type="noConversion"/>
  </si>
  <si>
    <t>Contemporary Foundations for Teaching English as an Additional Language: Pedagogical Approaches and Classroom Applications</t>
  </si>
  <si>
    <t>Shin, Joan Kang</t>
  </si>
  <si>
    <t>https://www.taylorfrancis.com/books/9780429398612</t>
    <phoneticPr fontId="2" type="noConversion"/>
  </si>
  <si>
    <t>Community Leisure and Recreation Planning</t>
  </si>
  <si>
    <t>Marriott, Ken</t>
  </si>
  <si>
    <t>https://www.taylorfrancis.com/books/9780429324857</t>
    <phoneticPr fontId="2" type="noConversion"/>
  </si>
  <si>
    <t>The Decline of the Western-Centric World and the Emerging New Global Order: Contending Views</t>
  </si>
  <si>
    <t>Chu, Yun-han</t>
  </si>
  <si>
    <t>https://www.taylorfrancis.com/books/9780429288272</t>
    <phoneticPr fontId="2" type="noConversion"/>
  </si>
  <si>
    <t>Anarchist Accounting: Accounting Principles for a Democratic Economy</t>
  </si>
  <si>
    <t>Sandström, Anders</t>
  </si>
  <si>
    <t>https://www.taylorfrancis.com/books/9781003036005</t>
    <phoneticPr fontId="2" type="noConversion"/>
  </si>
  <si>
    <t>Adventures of a Psychologist: Reflections on What Made Up the Mind</t>
  </si>
  <si>
    <t>Corballis, Michael</t>
  </si>
  <si>
    <t>https://www.taylorfrancis.com/books/9780367821500</t>
    <phoneticPr fontId="2" type="noConversion"/>
  </si>
  <si>
    <t>Handbook on Ageing with Disability</t>
  </si>
  <si>
    <t>Putnam, Michelle</t>
  </si>
  <si>
    <t>https://www.taylorfrancis.com/books/9780429465352</t>
    <phoneticPr fontId="2" type="noConversion"/>
  </si>
  <si>
    <t>Spatial Microeconometrics</t>
  </si>
  <si>
    <t>Arbia, Giuseppe</t>
  </si>
  <si>
    <t>https://www.taylorfrancis.com/books/9781315735276</t>
    <phoneticPr fontId="2" type="noConversion"/>
  </si>
  <si>
    <t>The Science of Family Systems Theory</t>
  </si>
  <si>
    <t>Priest, Jacob</t>
  </si>
  <si>
    <t>https://www.taylorfrancis.com/books/9780367854591</t>
    <phoneticPr fontId="2" type="noConversion"/>
  </si>
  <si>
    <t>Fire Safety in Residential Property: A Practical Approach for Environmental Health</t>
  </si>
  <si>
    <t>Lord, Richard</t>
  </si>
  <si>
    <t>https://www.taylorfrancis.com/books/9781003106562</t>
    <phoneticPr fontId="2" type="noConversion"/>
  </si>
  <si>
    <t>Cognitive Design for Artificial Minds</t>
  </si>
  <si>
    <t>Lieto, Antonio</t>
  </si>
  <si>
    <t>https://www.taylorfrancis.com/books/9781315460536</t>
    <phoneticPr fontId="2" type="noConversion"/>
  </si>
  <si>
    <t>The Impact of Higher Education Ranking Systems on Universities</t>
  </si>
  <si>
    <t>Downing, Kevin</t>
  </si>
  <si>
    <t>https://www.taylorfrancis.com/books/9781003002543</t>
    <phoneticPr fontId="2" type="noConversion"/>
  </si>
  <si>
    <t>A History of Communication Technology</t>
  </si>
  <si>
    <t>Loubere, Philip</t>
  </si>
  <si>
    <t>https://www.taylorfrancis.com/books/9780429265723</t>
    <phoneticPr fontId="2" type="noConversion"/>
  </si>
  <si>
    <t>Inclusive Teaching in the Early Childhood Science Classroom</t>
  </si>
  <si>
    <t>Almarode, John T.</t>
  </si>
  <si>
    <t>https://www.taylorfrancis.com/books/9780429243295</t>
    <phoneticPr fontId="2" type="noConversion"/>
  </si>
  <si>
    <r>
      <t xml:space="preserve">HA3 </t>
    </r>
    <r>
      <rPr>
        <sz val="10"/>
        <rFont val="新細明體"/>
        <family val="2"/>
        <charset val="136"/>
      </rPr>
      <t>圖書資訊學</t>
    </r>
  </si>
  <si>
    <t>Access and Control in Digital Humanities</t>
  </si>
  <si>
    <t>Hawkins, Shane</t>
  </si>
  <si>
    <t>https://www.taylorfrancis.com/books/9780429259616</t>
    <phoneticPr fontId="2" type="noConversion"/>
  </si>
  <si>
    <r>
      <t xml:space="preserve">H06 </t>
    </r>
    <r>
      <rPr>
        <sz val="10"/>
        <rFont val="新細明體"/>
        <family val="2"/>
        <charset val="136"/>
      </rPr>
      <t>歷史學</t>
    </r>
  </si>
  <si>
    <t>England Under the Stuarts</t>
  </si>
  <si>
    <t>Trevelyan, G. M.</t>
  </si>
  <si>
    <t>https://www.taylorfrancis.com/books/9781003146803</t>
    <phoneticPr fontId="2" type="noConversion"/>
  </si>
  <si>
    <t>Fundamentals of Airline Marketing</t>
  </si>
  <si>
    <t>Waguespack, Blaise</t>
  </si>
  <si>
    <t>https://www.taylorfrancis.com/books/9780429057731</t>
    <phoneticPr fontId="2" type="noConversion"/>
  </si>
  <si>
    <t>101 Playground Games: A Collection of Active and Engaging Playtime Games for Children</t>
  </si>
  <si>
    <t>Hoyle, Thérèse</t>
  </si>
  <si>
    <t>https://www.taylorfrancis.com/books/9780429322396</t>
    <phoneticPr fontId="2" type="noConversion"/>
  </si>
  <si>
    <t>Airline Finance</t>
  </si>
  <si>
    <t>Morrell, Peter S.</t>
    <phoneticPr fontId="15" type="noConversion"/>
  </si>
  <si>
    <t>https://www.taylorfrancis.com/books/9781003038191</t>
    <phoneticPr fontId="2" type="noConversion"/>
  </si>
  <si>
    <t>Getting Old: A Positive and Practical Approach</t>
  </si>
  <si>
    <t>Bayne, Rowan</t>
  </si>
  <si>
    <t>https://www.taylorfrancis.com/books/9781315123318</t>
    <phoneticPr fontId="2" type="noConversion"/>
  </si>
  <si>
    <t>A Step-by-Step Guide to Exploratory Factor Analysis with SPSS</t>
  </si>
  <si>
    <t>Watkins, Marley W.</t>
  </si>
  <si>
    <t>https://www.taylorfrancis.com/books/9781003149347</t>
    <phoneticPr fontId="2" type="noConversion"/>
  </si>
  <si>
    <t>A Field Guide to Student Teaching in Music</t>
  </si>
  <si>
    <t>Clements, Ann C.</t>
  </si>
  <si>
    <t>https://www.taylorfrancis.com/books/9780367855550</t>
    <phoneticPr fontId="2" type="noConversion"/>
  </si>
  <si>
    <t>Athletic Development: A Psychological Perspective</t>
  </si>
  <si>
    <t>Heaney, Caroline</t>
  </si>
  <si>
    <t>https://www.taylorfrancis.com/books/9781003153450</t>
    <phoneticPr fontId="2" type="noConversion"/>
  </si>
  <si>
    <t>Resilience Reset: Creating Resilient Cities in the Global South</t>
  </si>
  <si>
    <t>Bahadur, Aditya V.</t>
  </si>
  <si>
    <t>https://www.taylorfrancis.com/books/9780429355066</t>
    <phoneticPr fontId="2" type="noConversion"/>
  </si>
  <si>
    <t>Research Methods in English Medium Instruction</t>
  </si>
  <si>
    <t>Pun, Jack K.H.</t>
  </si>
  <si>
    <t>https://www.taylorfrancis.com/books/9781003025115</t>
    <phoneticPr fontId="2" type="noConversion"/>
  </si>
  <si>
    <t>Reducing Secondary Traumatic Stress: Skills for Sustaining a Career in the Helping Professions</t>
  </si>
  <si>
    <t>Miller, Brian C.</t>
  </si>
  <si>
    <t>https://www.taylorfrancis.com/books/9781003049043</t>
    <phoneticPr fontId="2" type="noConversion"/>
  </si>
  <si>
    <t>Multimodality and Identity</t>
  </si>
  <si>
    <t>van Leeuwen, Theo</t>
  </si>
  <si>
    <t>https://www.taylorfrancis.com/books/9781003186625</t>
    <phoneticPr fontId="2" type="noConversion"/>
  </si>
  <si>
    <t>The Matrilineal Heritage of Louisa May Alcott and Christina Rossetti</t>
  </si>
  <si>
    <t>Flint, Azelina</t>
  </si>
  <si>
    <t>https://www.taylorfrancis.com/books/9781003053859</t>
    <phoneticPr fontId="2" type="noConversion"/>
  </si>
  <si>
    <t>BIM Teaching and Learning Handbook: Implementation for Students and Educators</t>
  </si>
  <si>
    <t>Khosrowshahi, Farzad</t>
  </si>
  <si>
    <t>https://www.taylorfrancis.com/books/9780367855192</t>
    <phoneticPr fontId="2" type="noConversion"/>
  </si>
  <si>
    <r>
      <t xml:space="preserve">SSS02 </t>
    </r>
    <r>
      <rPr>
        <sz val="10"/>
        <rFont val="新細明體"/>
        <family val="2"/>
        <charset val="136"/>
      </rPr>
      <t>科學教育</t>
    </r>
  </si>
  <si>
    <t>Design Make Play for Equity, Inclusion, and Agency: The Evolving Landscape of Creative STEM Learning</t>
  </si>
  <si>
    <t>Honey, Margaret</t>
  </si>
  <si>
    <t>https://www.taylorfrancis.com/books/9780203702345</t>
    <phoneticPr fontId="2" type="noConversion"/>
  </si>
  <si>
    <t>Social Enterprise, Health, and Wellbeing: Theory, Methods, and Practice</t>
  </si>
  <si>
    <t>Roy, Michael</t>
  </si>
  <si>
    <t>https://www.taylorfrancis.com/books/9781003125976</t>
    <phoneticPr fontId="2" type="noConversion"/>
  </si>
  <si>
    <t>Aging Families in Chinese Society</t>
  </si>
  <si>
    <t>Silverstein, Merril D.</t>
  </si>
  <si>
    <t>https://www.taylorfrancis.com/books/9781003015529</t>
    <phoneticPr fontId="2" type="noConversion"/>
  </si>
  <si>
    <t>Early Childhood Education in Germany: Exploring Historical Developments and Theoretical Issues</t>
  </si>
  <si>
    <t>Smidt, Wilfried</t>
  </si>
  <si>
    <t>https://www.taylorfrancis.com/books/9780429275593</t>
    <phoneticPr fontId="2" type="noConversion"/>
  </si>
  <si>
    <t>A New History of Social Work: Values and Practice in the Struggle for Social Justice</t>
  </si>
  <si>
    <t>Pierson, John H.</t>
  </si>
  <si>
    <t>https://www.taylorfrancis.com/books/9780429024276</t>
    <phoneticPr fontId="2" type="noConversion"/>
  </si>
  <si>
    <t>Strategic Communication and AI: Public Relations with Intelligent User Interfaces</t>
  </si>
  <si>
    <t>Moore, Simon</t>
  </si>
  <si>
    <t>https://www.taylorfrancis.com/books/9781003111320</t>
    <phoneticPr fontId="2" type="noConversion"/>
  </si>
  <si>
    <t>Sport Sponsorship Insights</t>
  </si>
  <si>
    <t>O’Reilly, Norm</t>
  </si>
  <si>
    <t>https://www.taylorfrancis.com/books/9781003154631</t>
    <phoneticPr fontId="2" type="noConversion"/>
  </si>
  <si>
    <t>Marketing Analytics: Statistical Tools for Marketing and Consumer Behavior Using SPSS</t>
  </si>
  <si>
    <t>de Mesquita, José Marcos Carvalho</t>
  </si>
  <si>
    <t>https://www.taylorfrancis.com/books/9781003196617</t>
    <phoneticPr fontId="2" type="noConversion"/>
  </si>
  <si>
    <t>#MeToo and Cyber Activism in China: Gendered Violence and Scripts of Power</t>
  </si>
  <si>
    <t>Ma, Li</t>
  </si>
  <si>
    <t>https://www.taylorfrancis.com/books/9781003197782</t>
    <phoneticPr fontId="2" type="noConversion"/>
  </si>
  <si>
    <t>Affect, Representation and Language: Between the Silence and the Cry</t>
  </si>
  <si>
    <t>Levine, Howard B.</t>
  </si>
  <si>
    <t>https://www.taylorfrancis.com/books/9781003171331</t>
    <phoneticPr fontId="2" type="noConversion"/>
  </si>
  <si>
    <t>Humanitarian Ecological Economics and Accounting: Capitalism, Ecology and Democracy</t>
  </si>
  <si>
    <t>Richard, Jacques</t>
  </si>
  <si>
    <t>https://www.taylorfrancis.com/books/9781003194149</t>
    <phoneticPr fontId="2" type="noConversion"/>
  </si>
  <si>
    <t>A Practical Resource for Supporting Children's Right to Feel Safe</t>
  </si>
  <si>
    <t>Bates, Liz</t>
  </si>
  <si>
    <t>https://www.taylorfrancis.com/books/9781003204510</t>
    <phoneticPr fontId="2" type="noConversion"/>
  </si>
  <si>
    <t>Digital Transformations in Care for Older People: Critical Perspectives</t>
  </si>
  <si>
    <t>Hirvonen, Helena</t>
  </si>
  <si>
    <t>https://www.taylorfrancis.com/books/9781003155317</t>
    <phoneticPr fontId="2" type="noConversion"/>
  </si>
  <si>
    <t>Advances in Family-School-Community Partnering: A Practical Guide for School Mental Health Professionals and Educators</t>
  </si>
  <si>
    <t>Miller, Gloria E.</t>
  </si>
  <si>
    <t>https://www.taylorfrancis.com/books/9781315144733</t>
    <phoneticPr fontId="2" type="noConversion"/>
  </si>
  <si>
    <t>From Safety to Safety Science: The Evolution of Thinking and Practice</t>
  </si>
  <si>
    <t>Swuste, Paul</t>
  </si>
  <si>
    <t>https://www.taylorfrancis.com/books/9781003001379</t>
    <phoneticPr fontId="2" type="noConversion"/>
  </si>
  <si>
    <t>Earthquakes and Volcanic Activity on Islands: History and Contemporary Perspectives from the Azores</t>
  </si>
  <si>
    <t>Chester, David</t>
  </si>
  <si>
    <t>https://www.taylorfrancis.com/books/9780429028007</t>
    <phoneticPr fontId="2" type="noConversion"/>
  </si>
  <si>
    <t>Parental Engagement and Early Childhood Education Around the World</t>
  </si>
  <si>
    <t>Garvis, Susanne</t>
  </si>
  <si>
    <t>https://www.taylorfrancis.com/books/9780367823917</t>
    <phoneticPr fontId="2" type="noConversion"/>
  </si>
  <si>
    <t>Predatory Publishing</t>
  </si>
  <si>
    <t>Xia, Jingfeng</t>
  </si>
  <si>
    <t>https://www.taylorfrancis.com/books/9781003029335</t>
    <phoneticPr fontId="2" type="noConversion"/>
  </si>
  <si>
    <t>Recovery and Well-being in Sport and Exercise</t>
  </si>
  <si>
    <t>Kellmann, Michael</t>
  </si>
  <si>
    <t>https://www.taylorfrancis.com/books/9781003258117</t>
    <phoneticPr fontId="2" type="noConversion"/>
  </si>
  <si>
    <t>Advocacy for Social and Linguistic Justice in TESOL: Nurturing Inclusivity, Equity, and Social Responsibility in English Language Teaching</t>
  </si>
  <si>
    <t>Poteau, Christine E.</t>
  </si>
  <si>
    <t>https://www.taylorfrancis.com/books/9781003202356</t>
    <phoneticPr fontId="2" type="noConversion"/>
  </si>
  <si>
    <t>Transgender Identities: A Contemporary Introduction</t>
  </si>
  <si>
    <t>Lemma, Alessandra</t>
  </si>
  <si>
    <t>https://www.taylorfrancis.com/books/9781003090724</t>
    <phoneticPr fontId="2" type="noConversion"/>
  </si>
  <si>
    <t>Art After Instagram: Art Spaces, Audiences, Aesthetics</t>
  </si>
  <si>
    <t>MacDowall, Lachlan</t>
  </si>
  <si>
    <t>https://www.taylorfrancis.com/books/9781003001799</t>
    <phoneticPr fontId="2" type="noConversion"/>
  </si>
  <si>
    <t>The Invention of Disaster: Power and Knowledge in Discourses on Hazard and Vulnerability</t>
  </si>
  <si>
    <t>Gaillard, JC</t>
  </si>
  <si>
    <t>https://www.taylorfrancis.com/books/9781315752167</t>
    <phoneticPr fontId="2" type="noConversion"/>
  </si>
  <si>
    <t>Health Technology Assessment, Courts and the Right to Healthcare</t>
  </si>
  <si>
    <t>Wang, Daniel</t>
  </si>
  <si>
    <t>https://www.taylorfrancis.com/books/9781315149165</t>
    <phoneticPr fontId="2" type="noConversion"/>
  </si>
  <si>
    <t>From Narcissism to Nihilism: Self-Love and Self-Negation in Early Modern Literature</t>
  </si>
  <si>
    <t>Archdeacon, Anthony</t>
  </si>
  <si>
    <t>https://www.taylorfrancis.com/books/9781003259664</t>
    <phoneticPr fontId="2" type="noConversion"/>
  </si>
  <si>
    <t>Artificial Intelligence, Business and Civilization: Our Fate Made in Machines</t>
  </si>
  <si>
    <t>Kaplan, Andreas</t>
  </si>
  <si>
    <t>https://www.taylorfrancis.com/books/9781003244554</t>
    <phoneticPr fontId="2" type="noConversion"/>
  </si>
  <si>
    <t>100 Teaching Ideas that Transfer and Transform Learning: Expanding your Repertoire</t>
  </si>
  <si>
    <t>Lyman, Frank T. Jr.</t>
  </si>
  <si>
    <t>https://www.taylorfrancis.com/books/9781003230281</t>
    <phoneticPr fontId="2" type="noConversion"/>
  </si>
  <si>
    <t>Demand-Driven Business Strategy: Digital Transformation and Business Model Innovation</t>
  </si>
  <si>
    <t>Molenaar, Cor</t>
  </si>
  <si>
    <t>https://www.taylorfrancis.com/books/9781003226161</t>
    <phoneticPr fontId="2" type="noConversion"/>
  </si>
  <si>
    <t>Building Rural Community Resilience Through Innovation and Entrepreneurship</t>
  </si>
  <si>
    <t>French, Charlie</t>
  </si>
  <si>
    <t>https://www.taylorfrancis.com/books/9781003178552</t>
    <phoneticPr fontId="2" type="noConversion"/>
  </si>
  <si>
    <t>Tourism and Foreign Direct Investment: Issues, Challenges and Prospects</t>
  </si>
  <si>
    <t>Jönsson, H. Cristina</t>
  </si>
  <si>
    <t>https://www.taylorfrancis.com/books/9781003155492</t>
    <phoneticPr fontId="2" type="noConversion"/>
  </si>
  <si>
    <t>Supporting the Wellbeing of Children with SEND: Essential Ideas for Early Years Educators</t>
  </si>
  <si>
    <t>Murphy, Kerry</t>
  </si>
  <si>
    <t>https://www.taylorfrancis.com/books/9781003138365</t>
    <phoneticPr fontId="2" type="noConversion"/>
  </si>
  <si>
    <t>Making Sense of Media and Politics: Five Principles in Political Communication</t>
  </si>
  <si>
    <t>Wolfsfeld, Gadi</t>
  </si>
  <si>
    <t>https://www.taylorfrancis.com/books/9781003176657</t>
    <phoneticPr fontId="2" type="noConversion"/>
  </si>
  <si>
    <t>Rethinking Transgender Identities: Reflections from Around the Globe</t>
  </si>
  <si>
    <t>Johnston, Lynda</t>
  </si>
  <si>
    <t>https://www.taylorfrancis.com/books/9781315613703</t>
    <phoneticPr fontId="2" type="noConversion"/>
  </si>
  <si>
    <t>Performing in Contemporary Musicals</t>
  </si>
  <si>
    <t>Sisco, David</t>
  </si>
  <si>
    <t>https://www.taylorfrancis.com/books/9781003212430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</si>
</sst>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 "/>
  </numFmts>
  <fonts count="4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Arial Unicode MS"/>
      <family val="2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1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sz val="9"/>
      <name val="新細明體"/>
      <family val="1"/>
      <charset val="136"/>
      <scheme val="minor"/>
    </font>
    <font>
      <u/>
      <sz val="12"/>
      <color theme="1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sz val="12"/>
      <color theme="0"/>
      <name val="Times New Roman"/>
      <family val="1"/>
    </font>
    <font>
      <sz val="12"/>
      <color theme="0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name val="新細明體"/>
      <family val="1"/>
      <charset val="136"/>
    </font>
    <font>
      <b/>
      <sz val="12"/>
      <color indexed="13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0"/>
      <name val="新細明體"/>
      <family val="2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name val="新細明體"/>
      <family val="2"/>
      <scheme val="minor"/>
    </font>
    <font>
      <u/>
      <sz val="10"/>
      <color indexed="12"/>
      <name val="Times New Roman"/>
      <family val="1"/>
    </font>
    <font>
      <sz val="10"/>
      <color theme="1"/>
      <name val="新細明體"/>
      <family val="1"/>
      <charset val="136"/>
    </font>
    <font>
      <u/>
      <sz val="10"/>
      <color theme="10"/>
      <name val="Times New Roman"/>
      <family val="1"/>
    </font>
    <font>
      <sz val="10"/>
      <name val="Calibri"/>
      <family val="2"/>
    </font>
    <font>
      <sz val="10"/>
      <name val="細明體"/>
      <family val="3"/>
      <charset val="136"/>
    </font>
    <font>
      <sz val="9"/>
      <name val="新細明體"/>
      <family val="3"/>
      <charset val="136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</font>
    <font>
      <u/>
      <sz val="10"/>
      <color rgb="FF0000FF"/>
      <name val="Times New Roman"/>
      <family val="1"/>
    </font>
    <font>
      <sz val="10"/>
      <name val="細明體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6" fillId="0" borderId="0">
      <alignment vertical="center"/>
    </xf>
  </cellStyleXfs>
  <cellXfs count="23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1" xfId="3" applyFont="1" applyFill="1" applyBorder="1" applyAlignment="1" applyProtection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2" xfId="3" applyFont="1" applyFill="1" applyBorder="1" applyAlignment="1" applyProtection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13" fillId="0" borderId="5" xfId="3" applyFont="1" applyFill="1" applyBorder="1" applyAlignment="1" applyProtection="1">
      <alignment horizontal="left" vertical="center"/>
    </xf>
    <xf numFmtId="0" fontId="22" fillId="0" borderId="5" xfId="3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3" fillId="0" borderId="6" xfId="3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24" fillId="0" borderId="7" xfId="2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fill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5" xfId="3" applyFont="1" applyBorder="1" applyAlignment="1" applyProtection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Fill="1" applyBorder="1" applyAlignment="1">
      <alignment horizontal="fill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6" xfId="3" applyFont="1" applyBorder="1" applyAlignment="1" applyProtection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11" xfId="2" applyFont="1" applyFill="1" applyBorder="1" applyAlignment="1">
      <alignment horizontal="center"/>
    </xf>
    <xf numFmtId="49" fontId="11" fillId="0" borderId="11" xfId="2" applyNumberFormat="1" applyFont="1" applyFill="1" applyBorder="1" applyAlignment="1">
      <alignment horizontal="center"/>
    </xf>
    <xf numFmtId="0" fontId="11" fillId="0" borderId="10" xfId="2" applyFont="1" applyFill="1" applyBorder="1" applyAlignment="1"/>
    <xf numFmtId="49" fontId="11" fillId="0" borderId="10" xfId="2" applyNumberFormat="1" applyFont="1" applyFill="1" applyBorder="1" applyAlignment="1"/>
    <xf numFmtId="0" fontId="11" fillId="0" borderId="12" xfId="2" applyFont="1" applyFill="1" applyBorder="1" applyAlignment="1"/>
    <xf numFmtId="49" fontId="11" fillId="0" borderId="12" xfId="2" applyNumberFormat="1" applyFont="1" applyFill="1" applyBorder="1" applyAlignment="1"/>
    <xf numFmtId="0" fontId="11" fillId="0" borderId="10" xfId="2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/>
    </xf>
    <xf numFmtId="0" fontId="14" fillId="0" borderId="10" xfId="3" applyFont="1" applyFill="1" applyBorder="1" applyAlignment="1" applyProtection="1">
      <alignment horizontal="left"/>
    </xf>
    <xf numFmtId="0" fontId="14" fillId="0" borderId="12" xfId="3" applyFont="1" applyFill="1" applyBorder="1" applyAlignment="1" applyProtection="1">
      <alignment horizontal="left"/>
    </xf>
    <xf numFmtId="0" fontId="10" fillId="0" borderId="0" xfId="0" applyFont="1" applyAlignment="1">
      <alignment horizontal="left" vertical="center"/>
    </xf>
    <xf numFmtId="177" fontId="10" fillId="0" borderId="0" xfId="0" applyNumberFormat="1" applyFont="1">
      <alignment vertical="center"/>
    </xf>
    <xf numFmtId="177" fontId="1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6" fillId="0" borderId="0" xfId="3" applyFont="1" applyBorder="1" applyAlignment="1" applyProtection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3" applyFont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76" fontId="28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28" fillId="0" borderId="1" xfId="0" applyFont="1" applyFill="1" applyBorder="1" applyAlignment="1">
      <alignment horizontal="left" vertical="center"/>
    </xf>
    <xf numFmtId="176" fontId="28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6" fillId="0" borderId="5" xfId="3" applyFont="1" applyBorder="1" applyAlignment="1" applyProtection="1">
      <alignment vertical="center"/>
    </xf>
    <xf numFmtId="0" fontId="28" fillId="0" borderId="8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28" fillId="0" borderId="7" xfId="2" applyFont="1" applyFill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176" fontId="28" fillId="0" borderId="2" xfId="0" applyNumberFormat="1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6" xfId="3" applyFont="1" applyBorder="1" applyAlignment="1" applyProtection="1">
      <alignment vertical="center"/>
    </xf>
    <xf numFmtId="0" fontId="3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176" fontId="29" fillId="0" borderId="1" xfId="0" applyNumberFormat="1" applyFont="1" applyBorder="1" applyAlignment="1">
      <alignment horizontal="left" vertical="center"/>
    </xf>
    <xf numFmtId="0" fontId="31" fillId="0" borderId="0" xfId="0" applyFont="1">
      <alignment vertical="center"/>
    </xf>
    <xf numFmtId="176" fontId="29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6" fillId="0" borderId="0" xfId="3" applyAlignment="1" applyProtection="1">
      <alignment horizontal="left" vertical="center"/>
    </xf>
    <xf numFmtId="0" fontId="30" fillId="0" borderId="0" xfId="0" applyFo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29" fillId="0" borderId="4" xfId="0" applyFont="1" applyBorder="1" applyAlignment="1">
      <alignment horizontal="center" vertical="center"/>
    </xf>
    <xf numFmtId="0" fontId="6" fillId="0" borderId="5" xfId="3" applyFill="1" applyBorder="1" applyAlignment="1" applyProtection="1">
      <alignment vertical="center"/>
    </xf>
    <xf numFmtId="0" fontId="6" fillId="0" borderId="5" xfId="3" applyNumberFormat="1" applyBorder="1" applyAlignment="1" applyProtection="1">
      <alignment vertical="center"/>
    </xf>
    <xf numFmtId="0" fontId="6" fillId="0" borderId="5" xfId="3" applyBorder="1" applyAlignment="1" applyProtection="1">
      <alignment horizontal="left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0" fontId="28" fillId="0" borderId="7" xfId="3" applyFont="1" applyFill="1" applyBorder="1" applyAlignment="1" applyProtection="1">
      <alignment horizont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176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6" fillId="0" borderId="6" xfId="3" applyNumberFormat="1" applyBorder="1" applyAlignment="1" applyProtection="1">
      <alignment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3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49" fontId="33" fillId="3" borderId="3" xfId="0" applyNumberFormat="1" applyFont="1" applyFill="1" applyBorder="1" applyAlignment="1">
      <alignment horizontal="center" vertical="center"/>
    </xf>
    <xf numFmtId="0" fontId="33" fillId="3" borderId="3" xfId="0" applyNumberFormat="1" applyFont="1" applyFill="1" applyBorder="1" applyAlignment="1">
      <alignment horizontal="center" vertical="center"/>
    </xf>
    <xf numFmtId="0" fontId="33" fillId="3" borderId="7" xfId="0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33" fillId="0" borderId="14" xfId="0" applyNumberFormat="1" applyFont="1" applyBorder="1" applyAlignment="1">
      <alignment horizontal="left" vertical="center"/>
    </xf>
    <xf numFmtId="0" fontId="33" fillId="0" borderId="14" xfId="0" applyFont="1" applyBorder="1" applyAlignment="1">
      <alignment horizontal="center" vertical="center"/>
    </xf>
    <xf numFmtId="0" fontId="34" fillId="0" borderId="14" xfId="3" applyFont="1" applyBorder="1" applyAlignment="1" applyProtection="1">
      <alignment horizontal="left" vertical="center"/>
    </xf>
    <xf numFmtId="0" fontId="1" fillId="0" borderId="15" xfId="0" applyNumberFormat="1" applyFont="1" applyBorder="1" applyAlignment="1">
      <alignment vertical="center"/>
    </xf>
    <xf numFmtId="0" fontId="33" fillId="0" borderId="14" xfId="0" applyFont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/>
    </xf>
    <xf numFmtId="0" fontId="33" fillId="0" borderId="14" xfId="0" applyNumberFormat="1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14" xfId="3" applyFont="1" applyBorder="1" applyAlignment="1" applyProtection="1">
      <alignment vertical="center"/>
    </xf>
    <xf numFmtId="0" fontId="1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left" vertical="center"/>
    </xf>
    <xf numFmtId="0" fontId="33" fillId="0" borderId="17" xfId="0" applyNumberFormat="1" applyFont="1" applyBorder="1" applyAlignment="1">
      <alignment horizontal="left" vertical="center"/>
    </xf>
    <xf numFmtId="0" fontId="33" fillId="0" borderId="17" xfId="0" applyFont="1" applyBorder="1" applyAlignment="1">
      <alignment horizontal="center" vertical="center"/>
    </xf>
    <xf numFmtId="0" fontId="34" fillId="0" borderId="17" xfId="3" applyFont="1" applyBorder="1" applyAlignment="1" applyProtection="1">
      <alignment horizontal="left" vertical="center"/>
    </xf>
    <xf numFmtId="0" fontId="1" fillId="0" borderId="18" xfId="0" applyNumberFormat="1" applyFont="1" applyBorder="1" applyAlignment="1">
      <alignment vertical="center"/>
    </xf>
    <xf numFmtId="0" fontId="33" fillId="0" borderId="0" xfId="0" applyFont="1">
      <alignment vertical="center"/>
    </xf>
    <xf numFmtId="0" fontId="29" fillId="4" borderId="1" xfId="0" applyFont="1" applyFill="1" applyBorder="1" applyAlignment="1">
      <alignment horizontal="center" vertical="center" wrapText="1"/>
    </xf>
    <xf numFmtId="176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2" applyFont="1" applyFill="1" applyBorder="1" applyAlignment="1">
      <alignment horizontal="left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 applyProtection="1">
      <alignment vertical="center"/>
      <protection locked="0"/>
    </xf>
    <xf numFmtId="49" fontId="29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6" fillId="0" borderId="1" xfId="3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176" fontId="31" fillId="0" borderId="1" xfId="0" applyNumberFormat="1" applyFont="1" applyBorder="1" applyAlignment="1">
      <alignment horizontal="center" vertical="center"/>
    </xf>
    <xf numFmtId="0" fontId="14" fillId="0" borderId="1" xfId="3" applyFont="1" applyBorder="1" applyAlignment="1" applyProtection="1">
      <alignment vertical="center" wrapText="1"/>
    </xf>
    <xf numFmtId="0" fontId="38" fillId="0" borderId="1" xfId="3" applyFont="1" applyBorder="1" applyAlignment="1" applyProtection="1">
      <alignment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1" applyFont="1" applyBorder="1">
      <alignment vertical="center"/>
    </xf>
    <xf numFmtId="0" fontId="39" fillId="0" borderId="1" xfId="1" applyFont="1" applyBorder="1" applyAlignment="1">
      <alignment horizontal="left" vertical="center"/>
    </xf>
    <xf numFmtId="0" fontId="39" fillId="0" borderId="1" xfId="1" applyFont="1" applyBorder="1" applyAlignment="1">
      <alignment horizontal="center" vertical="center"/>
    </xf>
    <xf numFmtId="0" fontId="43" fillId="0" borderId="1" xfId="0" applyFont="1" applyBorder="1">
      <alignment vertical="center"/>
    </xf>
    <xf numFmtId="0" fontId="29" fillId="0" borderId="1" xfId="1" applyFont="1" applyBorder="1">
      <alignment vertical="center"/>
    </xf>
    <xf numFmtId="49" fontId="29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0" fontId="29" fillId="0" borderId="1" xfId="1" applyFont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42" fillId="0" borderId="1" xfId="3" applyFont="1" applyBorder="1" applyAlignment="1" applyProtection="1">
      <alignment horizontal="left" vertical="center"/>
    </xf>
    <xf numFmtId="0" fontId="44" fillId="0" borderId="1" xfId="3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9" fillId="6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left" vertical="center"/>
    </xf>
    <xf numFmtId="0" fontId="42" fillId="7" borderId="1" xfId="3" applyFont="1" applyFill="1" applyBorder="1" applyAlignment="1" applyProtection="1">
      <alignment horizontal="fill" vertical="center"/>
    </xf>
    <xf numFmtId="0" fontId="29" fillId="2" borderId="1" xfId="0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8" fillId="5" borderId="15" xfId="2" applyFont="1" applyFill="1" applyBorder="1" applyAlignment="1">
      <alignment horizontal="left"/>
    </xf>
    <xf numFmtId="0" fontId="29" fillId="0" borderId="1" xfId="5" applyFont="1" applyBorder="1">
      <alignment vertical="center"/>
    </xf>
    <xf numFmtId="176" fontId="29" fillId="0" borderId="1" xfId="5" applyNumberFormat="1" applyFont="1" applyBorder="1">
      <alignment vertical="center"/>
    </xf>
    <xf numFmtId="0" fontId="29" fillId="0" borderId="1" xfId="5" applyFont="1" applyBorder="1" applyAlignment="1">
      <alignment vertical="center" wrapText="1"/>
    </xf>
    <xf numFmtId="0" fontId="29" fillId="0" borderId="1" xfId="5" applyFont="1" applyBorder="1" applyAlignment="1">
      <alignment horizontal="center" vertical="center"/>
    </xf>
    <xf numFmtId="0" fontId="38" fillId="0" borderId="15" xfId="3" applyFont="1" applyBorder="1" applyAlignment="1" applyProtection="1">
      <alignment horizontal="right" vertical="center"/>
    </xf>
  </cellXfs>
  <cellStyles count="6">
    <cellStyle name="一般" xfId="0" builtinId="0"/>
    <cellStyle name="一般 2" xfId="1" xr:uid="{00000000-0005-0000-0000-000001000000}"/>
    <cellStyle name="一般 3" xfId="4" xr:uid="{00000000-0005-0000-0000-000002000000}"/>
    <cellStyle name="一般 9" xfId="5" xr:uid="{ABF65E8D-B175-4CCC-9120-C1DFC0BEFF67}"/>
    <cellStyle name="一般_Sheet3" xfId="2" xr:uid="{00000000-0005-0000-0000-000003000000}"/>
    <cellStyle name="超連結" xfId="3" builtinId="8"/>
  </cellStyles>
  <dxfs count="2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新細明體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fil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</dxf>
    <dxf>
      <border outline="0">
        <left style="thin">
          <color indexed="64"/>
        </left>
        <top style="thin">
          <color indexed="64"/>
        </top>
      </border>
    </dxf>
    <dxf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77" formatCode="0_ 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格3" displayName="表格3" ref="A1:L201" totalsRowShown="0" headerRowDxfId="279" dataDxfId="278">
  <sortState xmlns:xlrd2="http://schemas.microsoft.com/office/spreadsheetml/2017/richdata2" ref="A2:L201">
    <sortCondition ref="B2:B201"/>
    <sortCondition ref="C2:C201"/>
    <sortCondition descending="1" ref="K2:K201"/>
  </sortState>
  <tableColumns count="12">
    <tableColumn id="1" xr3:uid="{00000000-0010-0000-0000-000001000000}" name="序號" dataDxfId="277"/>
    <tableColumn id="2" xr3:uid="{00000000-0010-0000-0000-000002000000}" name="主題" dataDxfId="276"/>
    <tableColumn id="3" xr3:uid="{00000000-0010-0000-0000-000003000000}" name="次主題" dataDxfId="275"/>
    <tableColumn id="4" xr3:uid="{00000000-0010-0000-0000-000004000000}" name="杜威十進分類號" dataDxfId="274"/>
    <tableColumn id="5" xr3:uid="{00000000-0010-0000-0000-000005000000}" name="國會分類號" dataDxfId="273"/>
    <tableColumn id="6" xr3:uid="{00000000-0010-0000-0000-000006000000}" name="電子書13碼ISBN" dataDxfId="272"/>
    <tableColumn id="7" xr3:uid="{00000000-0010-0000-0000-000007000000}" name="題名" dataDxfId="271"/>
    <tableColumn id="8" xr3:uid="{00000000-0010-0000-0000-000008000000}" name="版次" dataDxfId="270"/>
    <tableColumn id="9" xr3:uid="{00000000-0010-0000-0000-000009000000}" name="著者" dataDxfId="269"/>
    <tableColumn id="10" xr3:uid="{00000000-0010-0000-0000-00000A000000}" name="出版者" dataDxfId="268"/>
    <tableColumn id="11" xr3:uid="{00000000-0010-0000-0000-00000B000000}" name="出版年" dataDxfId="267"/>
    <tableColumn id="12" xr3:uid="{00000000-0010-0000-0000-00000C000000}" name="連結" dataDxfId="266">
      <calculatedColumnFormula>HYPERLINK("http://www.tandfebooks.com/isbn/" &amp; F2)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表格12" displayName="表格12" ref="A153:T205" totalsRowShown="0" headerRowDxfId="123" dataDxfId="122">
  <tableColumns count="20">
    <tableColumn id="1" xr3:uid="{00000000-0010-0000-0900-000001000000}" name="序號" dataDxfId="121"/>
    <tableColumn id="2" xr3:uid="{00000000-0010-0000-0900-000002000000}" name="主題" dataDxfId="120"/>
    <tableColumn id="3" xr3:uid="{00000000-0010-0000-0900-000003000000}" name="次主題" dataDxfId="119"/>
    <tableColumn id="4" xr3:uid="{00000000-0010-0000-0900-000004000000}" name="電子書13碼ISBN" dataDxfId="118"/>
    <tableColumn id="5" xr3:uid="{00000000-0010-0000-0900-000005000000}" name="紙本ISBN" dataDxfId="117"/>
    <tableColumn id="6" xr3:uid="{00000000-0010-0000-0900-000006000000}" name="題名" dataDxfId="116"/>
    <tableColumn id="7" xr3:uid="{00000000-0010-0000-0900-000007000000}" name="冊數" dataDxfId="115"/>
    <tableColumn id="8" xr3:uid="{00000000-0010-0000-0900-000008000000}" name="版次" dataDxfId="114"/>
    <tableColumn id="9" xr3:uid="{00000000-0010-0000-0900-000009000000}" name="作者" dataDxfId="113"/>
    <tableColumn id="10" xr3:uid="{00000000-0010-0000-0900-00000A000000}" name="出版者" dataDxfId="112"/>
    <tableColumn id="11" xr3:uid="{00000000-0010-0000-0900-00000B000000}" name="出版年" dataDxfId="111"/>
    <tableColumn id="12" xr3:uid="{00000000-0010-0000-0900-00000C000000}" name="連結" dataDxfId="110"/>
    <tableColumn id="13" xr3:uid="{00000000-0010-0000-0900-00000D000000}" name="原始美金單價" dataDxfId="109"/>
    <tableColumn id="14" xr3:uid="{00000000-0010-0000-0900-00000E000000}" name="聯盟美金價格" dataDxfId="108"/>
    <tableColumn id="15" xr3:uid="{00000000-0010-0000-0900-00000F000000}" name="新聯盟美金報價(未稅)" dataDxfId="107"/>
    <tableColumn id="16" xr3:uid="{00000000-0010-0000-0900-000010000000}" name="語文別" dataDxfId="106"/>
    <tableColumn id="17" xr3:uid="{00000000-0010-0000-0900-000011000000}" name="廠商" dataDxfId="105"/>
    <tableColumn id="18" xr3:uid="{00000000-0010-0000-0900-000012000000}" name="平台" dataDxfId="104"/>
    <tableColumn id="19" xr3:uid="{00000000-0010-0000-0900-000013000000}" name="備註" dataDxfId="103"/>
    <tableColumn id="20" xr3:uid="{00000000-0010-0000-0900-000014000000}" name="書目序號(本欄請勿異動刪除)" dataDxfId="10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表格7" displayName="表格7" ref="A1:M185" totalsRowShown="0" headerRowDxfId="94" dataDxfId="92" headerRowBorderDxfId="93" tableBorderDxfId="91" totalsRowBorderDxfId="90">
  <sortState xmlns:xlrd2="http://schemas.microsoft.com/office/spreadsheetml/2017/richdata2" ref="A2:M185">
    <sortCondition ref="B2:B185"/>
    <sortCondition ref="C2:C185"/>
    <sortCondition descending="1" ref="K2:K185"/>
  </sortState>
  <tableColumns count="13">
    <tableColumn id="1" xr3:uid="{00000000-0010-0000-0A00-000001000000}" name="序號" dataDxfId="89"/>
    <tableColumn id="2" xr3:uid="{00000000-0010-0000-0A00-000002000000}" name="主題" dataDxfId="88"/>
    <tableColumn id="3" xr3:uid="{00000000-0010-0000-0A00-000003000000}" name="次主題" dataDxfId="87"/>
    <tableColumn id="4" xr3:uid="{00000000-0010-0000-0A00-000004000000}" name="電子書13碼ISBN" dataDxfId="86"/>
    <tableColumn id="5" xr3:uid="{00000000-0010-0000-0A00-000005000000}" name="紙本ISBN" dataDxfId="85"/>
    <tableColumn id="6" xr3:uid="{00000000-0010-0000-0A00-000006000000}" name="題名" dataDxfId="84"/>
    <tableColumn id="7" xr3:uid="{00000000-0010-0000-0A00-000007000000}" name="冊數" dataDxfId="83"/>
    <tableColumn id="8" xr3:uid="{00000000-0010-0000-0A00-000008000000}" name="版次" dataDxfId="82"/>
    <tableColumn id="9" xr3:uid="{00000000-0010-0000-0A00-000009000000}" name="作者" dataDxfId="81"/>
    <tableColumn id="10" xr3:uid="{00000000-0010-0000-0A00-00000A000000}" name="出版者" dataDxfId="80"/>
    <tableColumn id="11" xr3:uid="{00000000-0010-0000-0A00-00000B000000}" name="出版年" dataDxfId="79"/>
    <tableColumn id="12" xr3:uid="{00000000-0010-0000-0A00-00000C000000}" name="附件" dataDxfId="78"/>
    <tableColumn id="13" xr3:uid="{00000000-0010-0000-0A00-00000D000000}" name="連結" dataDxfId="77" dataCellStyle="超連結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表格8" displayName="表格8" ref="A187:M219" totalsRowShown="0" headerRowDxfId="76" dataDxfId="74" headerRowBorderDxfId="75" tableBorderDxfId="73" totalsRowBorderDxfId="72">
  <sortState xmlns:xlrd2="http://schemas.microsoft.com/office/spreadsheetml/2017/richdata2" ref="A188:M219">
    <sortCondition ref="B188:B219"/>
    <sortCondition ref="C188:C219"/>
    <sortCondition descending="1" ref="K188:K219"/>
  </sortState>
  <tableColumns count="13">
    <tableColumn id="1" xr3:uid="{00000000-0010-0000-0B00-000001000000}" name="序號" dataDxfId="71"/>
    <tableColumn id="2" xr3:uid="{00000000-0010-0000-0B00-000002000000}" name="主題" dataDxfId="70"/>
    <tableColumn id="3" xr3:uid="{00000000-0010-0000-0B00-000003000000}" name="次主題" dataDxfId="69"/>
    <tableColumn id="4" xr3:uid="{00000000-0010-0000-0B00-000004000000}" name="電子書13碼ISBN" dataDxfId="68"/>
    <tableColumn id="5" xr3:uid="{00000000-0010-0000-0B00-000005000000}" name="紙本ISBN" dataDxfId="67"/>
    <tableColumn id="6" xr3:uid="{00000000-0010-0000-0B00-000006000000}" name="題名" dataDxfId="66"/>
    <tableColumn id="7" xr3:uid="{00000000-0010-0000-0B00-000007000000}" name="冊數" dataDxfId="65"/>
    <tableColumn id="8" xr3:uid="{00000000-0010-0000-0B00-000008000000}" name="版次" dataDxfId="64"/>
    <tableColumn id="9" xr3:uid="{00000000-0010-0000-0B00-000009000000}" name="作者" dataDxfId="63"/>
    <tableColumn id="10" xr3:uid="{00000000-0010-0000-0B00-00000A000000}" name="出版者" dataDxfId="62"/>
    <tableColumn id="11" xr3:uid="{00000000-0010-0000-0B00-00000B000000}" name="出版年" dataDxfId="61"/>
    <tableColumn id="12" xr3:uid="{00000000-0010-0000-0B00-00000C000000}" name="附件" dataDxfId="60"/>
    <tableColumn id="13" xr3:uid="{00000000-0010-0000-0B00-00000D000000}" name="連結" dataDxfId="59" dataCellStyle="超連結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表格13" displayName="表格13" ref="A1:N164" totalsRowShown="0" headerRowBorderDxfId="56" tableBorderDxfId="55" totalsRowBorderDxfId="54">
  <autoFilter ref="A1:N164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C00-000001000000}" name="序號" dataDxfId="53"/>
    <tableColumn id="2" xr3:uid="{00000000-0010-0000-0C00-000002000000}" name="主題" dataDxfId="52"/>
    <tableColumn id="3" xr3:uid="{00000000-0010-0000-0C00-000003000000}" name="次主題" dataDxfId="51"/>
    <tableColumn id="4" xr3:uid="{00000000-0010-0000-0C00-000004000000}" name="電子書13碼ISBN" dataDxfId="50"/>
    <tableColumn id="5" xr3:uid="{00000000-0010-0000-0C00-000005000000}" name="紙本ISBN" dataDxfId="49"/>
    <tableColumn id="6" xr3:uid="{00000000-0010-0000-0C00-000006000000}" name="題名" dataDxfId="48"/>
    <tableColumn id="7" xr3:uid="{00000000-0010-0000-0C00-000007000000}" name="冊數" dataDxfId="47"/>
    <tableColumn id="8" xr3:uid="{00000000-0010-0000-0C00-000008000000}" name="版次" dataDxfId="46"/>
    <tableColumn id="9" xr3:uid="{00000000-0010-0000-0C00-000009000000}" name="作者" dataDxfId="45"/>
    <tableColumn id="10" xr3:uid="{00000000-0010-0000-0C00-00000A000000}" name="出版者" dataDxfId="44"/>
    <tableColumn id="11" xr3:uid="{00000000-0010-0000-0C00-00000B000000}" name="出版年" dataDxfId="43"/>
    <tableColumn id="12" xr3:uid="{00000000-0010-0000-0C00-00000C000000}" name="附件" dataDxfId="42"/>
    <tableColumn id="13" xr3:uid="{00000000-0010-0000-0C00-00000D000000}" name="備註" dataDxfId="41"/>
    <tableColumn id="14" xr3:uid="{00000000-0010-0000-0C00-00000E000000}" name="連結" dataDxfId="40" dataCellStyle="超連結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表格14" displayName="表格14" ref="A1:N323" totalsRowShown="0" headerRowDxfId="38" dataDxfId="36" headerRowBorderDxfId="37" tableBorderDxfId="35" totalsRowBorderDxfId="34">
  <autoFilter ref="A1:N323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D00-000001000000}" name="序號" dataDxfId="33"/>
    <tableColumn id="2" xr3:uid="{00000000-0010-0000-0D00-000002000000}" name="主題" dataDxfId="32"/>
    <tableColumn id="3" xr3:uid="{00000000-0010-0000-0D00-000003000000}" name="次主題" dataDxfId="31"/>
    <tableColumn id="4" xr3:uid="{00000000-0010-0000-0D00-000004000000}" name="電子書13碼ISBN" dataDxfId="30"/>
    <tableColumn id="5" xr3:uid="{00000000-0010-0000-0D00-000005000000}" name="紙本ISBN" dataDxfId="29"/>
    <tableColumn id="6" xr3:uid="{00000000-0010-0000-0D00-000006000000}" name="題名" dataDxfId="28"/>
    <tableColumn id="7" xr3:uid="{00000000-0010-0000-0D00-000007000000}" name="冊數" dataDxfId="27"/>
    <tableColumn id="8" xr3:uid="{00000000-0010-0000-0D00-000008000000}" name="版次" dataDxfId="26"/>
    <tableColumn id="9" xr3:uid="{00000000-0010-0000-0D00-000009000000}" name="作者" dataDxfId="25"/>
    <tableColumn id="10" xr3:uid="{00000000-0010-0000-0D00-00000A000000}" name="出版者" dataDxfId="24"/>
    <tableColumn id="11" xr3:uid="{00000000-0010-0000-0D00-00000B000000}" name="出版年" dataDxfId="23"/>
    <tableColumn id="12" xr3:uid="{00000000-0010-0000-0D00-00000C000000}" name="附件" dataDxfId="22"/>
    <tableColumn id="13" xr3:uid="{00000000-0010-0000-0D00-00000D000000}" name="備註" dataDxfId="21"/>
    <tableColumn id="14" xr3:uid="{00000000-0010-0000-0D00-00000E000000}" name="連結" dataDxfId="20" dataCellStyle="超連結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D3414B-5C46-49B6-859F-4D1A321CF755}" name="表格3_16" displayName="表格3_16" ref="A1:P120" totalsRowShown="0" dataDxfId="18" headerRowBorderDxfId="19" tableBorderDxfId="17" totalsRowBorderDxfId="16">
  <sortState xmlns:xlrd2="http://schemas.microsoft.com/office/spreadsheetml/2017/richdata2" ref="A2:P120">
    <sortCondition ref="C2:C120"/>
  </sortState>
  <tableColumns count="16">
    <tableColumn id="1" xr3:uid="{02F492D1-2CFC-43E2-A022-D2BDAC31327E}" name="序號" dataDxfId="15"/>
    <tableColumn id="2" xr3:uid="{A2A6A5C1-5876-490E-9A80-DA6465281A7B}" name="主題" dataDxfId="14"/>
    <tableColumn id="3" xr3:uid="{A3AAF484-D6CF-4DE7-BE23-A43416782C20}" name="次主題" dataDxfId="13"/>
    <tableColumn id="4" xr3:uid="{96191B4A-E3D1-4B6C-AAB4-4BDC8415DDE2}" name="電子書13碼ISBN" dataDxfId="12"/>
    <tableColumn id="5" xr3:uid="{013CE977-7305-4034-B20F-945E3CCB5139}" name="紙本ISBN" dataDxfId="11"/>
    <tableColumn id="6" xr3:uid="{C79E76B2-0507-4112-9DD7-8454F2CD024B}" name="題名" dataDxfId="10"/>
    <tableColumn id="7" xr3:uid="{ECF94F52-F9D6-42C7-8F6C-417782FBFB67}" name="冊數" dataDxfId="9"/>
    <tableColumn id="8" xr3:uid="{3AE34FFE-4D07-4801-98F9-BB71AEBA246C}" name="版次" dataDxfId="8"/>
    <tableColumn id="9" xr3:uid="{BE880350-D111-4CA4-BD79-2F8898804B4B}" name="作者" dataDxfId="7"/>
    <tableColumn id="10" xr3:uid="{A923BDC8-1398-4AB6-80A8-357767B889A3}" name="出版者" dataDxfId="6"/>
    <tableColumn id="11" xr3:uid="{D4524E40-EF03-496B-87BC-D9F3584F263F}" name="出版年" dataDxfId="5"/>
    <tableColumn id="12" xr3:uid="{49756779-3564-4269-929C-E605A23EEA34}" name="附件" dataDxfId="4"/>
    <tableColumn id="13" xr3:uid="{49E8A09E-C3D3-4F27-BAA5-6D26C479C1B2}" name="平台" dataDxfId="3"/>
    <tableColumn id="14" xr3:uid="{AD2713E9-9DE3-413D-8A34-3DF64AFE58DB}" name="備註" dataDxfId="2"/>
    <tableColumn id="15" xr3:uid="{8248F174-1A2F-4BE8-99FA-16D4E7EBA0DE}" name="URL" dataDxfId="1" dataCellStyle="超連結"/>
    <tableColumn id="16" xr3:uid="{DD9C9E64-FA39-4726-BE3C-43D9D6674ACA}" name="URL2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2" displayName="表格2" ref="A1:N708" totalsRowShown="0" headerRowDxfId="265" dataDxfId="263" headerRowBorderDxfId="264" tableBorderDxfId="262" totalsRowBorderDxfId="261" headerRowCellStyle="一般_Sheet3" dataCellStyle="一般_Sheet3">
  <tableColumns count="14">
    <tableColumn id="1" xr3:uid="{00000000-0010-0000-0100-000001000000}" name="序號" dataDxfId="260" dataCellStyle="一般_Sheet3"/>
    <tableColumn id="2" xr3:uid="{00000000-0010-0000-0100-000002000000}" name="主題" dataDxfId="259" dataCellStyle="一般_Sheet3"/>
    <tableColumn id="3" xr3:uid="{00000000-0010-0000-0100-000003000000}" name="次主題" dataDxfId="258" dataCellStyle="一般_Sheet3"/>
    <tableColumn id="4" xr3:uid="{00000000-0010-0000-0100-000004000000}" name="杜威十進分類號" dataDxfId="257" dataCellStyle="一般_Sheet3"/>
    <tableColumn id="5" xr3:uid="{00000000-0010-0000-0100-000005000000}" name="國會分類號" dataDxfId="256" dataCellStyle="一般_Sheet3"/>
    <tableColumn id="6" xr3:uid="{00000000-0010-0000-0100-000006000000}" name="電子書13碼ISBN" dataDxfId="255" dataCellStyle="一般_Sheet3"/>
    <tableColumn id="7" xr3:uid="{00000000-0010-0000-0100-000007000000}" name="紙本ISBN" dataDxfId="254" dataCellStyle="一般_Sheet3"/>
    <tableColumn id="8" xr3:uid="{00000000-0010-0000-0100-000008000000}" name="題名" dataDxfId="253" dataCellStyle="一般_Sheet3"/>
    <tableColumn id="9" xr3:uid="{00000000-0010-0000-0100-000009000000}" name="冊數" dataDxfId="252" dataCellStyle="一般_Sheet3"/>
    <tableColumn id="10" xr3:uid="{00000000-0010-0000-0100-00000A000000}" name="版次" dataDxfId="251" dataCellStyle="一般_Sheet3"/>
    <tableColumn id="11" xr3:uid="{00000000-0010-0000-0100-00000B000000}" name="著者" dataDxfId="250" dataCellStyle="一般_Sheet3"/>
    <tableColumn id="12" xr3:uid="{00000000-0010-0000-0100-00000C000000}" name="出版者" dataDxfId="249" dataCellStyle="一般_Sheet3"/>
    <tableColumn id="13" xr3:uid="{00000000-0010-0000-0100-00000D000000}" name="出版年" dataDxfId="248" dataCellStyle="一般_Sheet3"/>
    <tableColumn id="14" xr3:uid="{00000000-0010-0000-0100-00000E000000}" name="連結" dataDxfId="247" dataCellStyle="超連結">
      <calculatedColumnFormula>HYPERLINK("http://www.tandfebooks.com/isbn/" &amp; F2)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表格1" displayName="表格1" ref="A1:N157" totalsRowShown="0" headerRowDxfId="246" dataDxfId="245">
  <tableColumns count="14">
    <tableColumn id="1" xr3:uid="{00000000-0010-0000-0200-000001000000}" name="序號" dataDxfId="244"/>
    <tableColumn id="2" xr3:uid="{00000000-0010-0000-0200-000002000000}" name="主題" dataDxfId="243"/>
    <tableColumn id="3" xr3:uid="{00000000-0010-0000-0200-000003000000}" name="次主題" dataDxfId="242"/>
    <tableColumn id="4" xr3:uid="{00000000-0010-0000-0200-000004000000}" name="杜威十進分類號" dataDxfId="241"/>
    <tableColumn id="5" xr3:uid="{00000000-0010-0000-0200-000005000000}" name="國會分類號" dataDxfId="240"/>
    <tableColumn id="6" xr3:uid="{00000000-0010-0000-0200-000006000000}" name="電子書13碼ISBN" dataDxfId="239"/>
    <tableColumn id="7" xr3:uid="{00000000-0010-0000-0200-000007000000}" name="紙本ISBN" dataDxfId="238"/>
    <tableColumn id="8" xr3:uid="{00000000-0010-0000-0200-000008000000}" name="題名" dataDxfId="237"/>
    <tableColumn id="9" xr3:uid="{00000000-0010-0000-0200-000009000000}" name="出版年" dataDxfId="236"/>
    <tableColumn id="10" xr3:uid="{00000000-0010-0000-0200-00000A000000}" name="版次" dataDxfId="235"/>
    <tableColumn id="11" xr3:uid="{00000000-0010-0000-0200-00000B000000}" name="作者" dataDxfId="234"/>
    <tableColumn id="12" xr3:uid="{00000000-0010-0000-0200-00000C000000}" name="出版者" dataDxfId="233"/>
    <tableColumn id="13" xr3:uid="{00000000-0010-0000-0200-00000D000000}" name="冊數" dataDxfId="232"/>
    <tableColumn id="14" xr3:uid="{00000000-0010-0000-0200-00000E000000}" name="連結" dataDxfId="23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表格9" displayName="表格9" ref="A159:Q168" totalsRowShown="0" headerRowDxfId="230" dataDxfId="229">
  <tableColumns count="17">
    <tableColumn id="1" xr3:uid="{00000000-0010-0000-0300-000001000000}" name="清單流水號" dataDxfId="228"/>
    <tableColumn id="2" xr3:uid="{00000000-0010-0000-0300-000002000000}" name="主題" dataDxfId="227"/>
    <tableColumn id="3" xr3:uid="{00000000-0010-0000-0300-000003000000}" name="次主題" dataDxfId="226"/>
    <tableColumn id="4" xr3:uid="{00000000-0010-0000-0300-000004000000}" name="杜威十進分類號" dataDxfId="225"/>
    <tableColumn id="5" xr3:uid="{00000000-0010-0000-0300-000005000000}" name="國會分類號" dataDxfId="224"/>
    <tableColumn id="6" xr3:uid="{00000000-0010-0000-0300-000006000000}" name="電子書13碼ISBN" dataDxfId="223"/>
    <tableColumn id="7" xr3:uid="{00000000-0010-0000-0300-000007000000}" name="紙本ISBN" dataDxfId="222"/>
    <tableColumn id="8" xr3:uid="{00000000-0010-0000-0300-000008000000}" name="題名" dataDxfId="221"/>
    <tableColumn id="9" xr3:uid="{00000000-0010-0000-0300-000009000000}" name="出版年" dataDxfId="220"/>
    <tableColumn id="10" xr3:uid="{00000000-0010-0000-0300-00000A000000}" name="版次" dataDxfId="219"/>
    <tableColumn id="11" xr3:uid="{00000000-0010-0000-0300-00000B000000}" name="作者" dataDxfId="218"/>
    <tableColumn id="12" xr3:uid="{00000000-0010-0000-0300-00000C000000}" name="出版者" dataDxfId="217"/>
    <tableColumn id="13" xr3:uid="{00000000-0010-0000-0300-00000D000000}" name="冊數" dataDxfId="216"/>
    <tableColumn id="14" xr3:uid="{00000000-0010-0000-0300-00000E000000}" name="連結" dataDxfId="215"/>
    <tableColumn id="15" xr3:uid="{00000000-0010-0000-0300-00000F000000}" name="語文別" dataDxfId="214"/>
    <tableColumn id="16" xr3:uid="{00000000-0010-0000-0300-000010000000}" name="書目序號(本欄請勿異動刪除)" dataDxfId="213"/>
    <tableColumn id="17" xr3:uid="{00000000-0010-0000-0300-000011000000}" name="note" dataDxfId="21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表格4" displayName="表格4" ref="A1:N164" totalsRowShown="0" headerRowDxfId="211" dataDxfId="210">
  <sortState xmlns:xlrd2="http://schemas.microsoft.com/office/spreadsheetml/2017/richdata2" ref="A2:N209">
    <sortCondition ref="B2:B209"/>
    <sortCondition ref="C2:C209"/>
    <sortCondition descending="1" ref="M2:M209"/>
  </sortState>
  <tableColumns count="14">
    <tableColumn id="1" xr3:uid="{00000000-0010-0000-0400-000001000000}" name="序號" dataDxfId="209"/>
    <tableColumn id="2" xr3:uid="{00000000-0010-0000-0400-000002000000}" name="主題" dataDxfId="208"/>
    <tableColumn id="3" xr3:uid="{00000000-0010-0000-0400-000003000000}" name="次主題" dataDxfId="207"/>
    <tableColumn id="4" xr3:uid="{00000000-0010-0000-0400-000004000000}" name="杜威十進分類號" dataDxfId="206"/>
    <tableColumn id="5" xr3:uid="{00000000-0010-0000-0400-000005000000}" name="國會分類號" dataDxfId="205"/>
    <tableColumn id="6" xr3:uid="{00000000-0010-0000-0400-000006000000}" name="電子書13碼ISBN" dataDxfId="204"/>
    <tableColumn id="7" xr3:uid="{00000000-0010-0000-0400-000007000000}" name="紙本ISBN" dataDxfId="203"/>
    <tableColumn id="8" xr3:uid="{00000000-0010-0000-0400-000008000000}" name="題名" dataDxfId="202"/>
    <tableColumn id="9" xr3:uid="{00000000-0010-0000-0400-000009000000}" name="冊數" dataDxfId="201"/>
    <tableColumn id="10" xr3:uid="{00000000-0010-0000-0400-00000A000000}" name="版次" dataDxfId="200"/>
    <tableColumn id="11" xr3:uid="{00000000-0010-0000-0400-00000B000000}" name="作者" dataDxfId="199"/>
    <tableColumn id="12" xr3:uid="{00000000-0010-0000-0400-00000C000000}" name="出版者" dataDxfId="198"/>
    <tableColumn id="13" xr3:uid="{00000000-0010-0000-0400-00000D000000}" name="出版年" dataDxfId="197"/>
    <tableColumn id="14" xr3:uid="{00000000-0010-0000-0400-00000E000000}" name="連結" dataDxfId="19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表格10" displayName="表格10" ref="A167:N210" totalsRowShown="0" headerRowDxfId="195" dataDxfId="194">
  <tableColumns count="14">
    <tableColumn id="1" xr3:uid="{00000000-0010-0000-0500-000001000000}" name="序號" dataDxfId="193"/>
    <tableColumn id="2" xr3:uid="{00000000-0010-0000-0500-000002000000}" name="主題" dataDxfId="192"/>
    <tableColumn id="3" xr3:uid="{00000000-0010-0000-0500-000003000000}" name="次主題" dataDxfId="191"/>
    <tableColumn id="4" xr3:uid="{00000000-0010-0000-0500-000004000000}" name="杜威十進分類號" dataDxfId="190"/>
    <tableColumn id="5" xr3:uid="{00000000-0010-0000-0500-000005000000}" name="國會分類號" dataDxfId="189"/>
    <tableColumn id="6" xr3:uid="{00000000-0010-0000-0500-000006000000}" name="電子書13碼ISBN" dataDxfId="188"/>
    <tableColumn id="7" xr3:uid="{00000000-0010-0000-0500-000007000000}" name="紙本ISBN" dataDxfId="187"/>
    <tableColumn id="8" xr3:uid="{00000000-0010-0000-0500-000008000000}" name="題名" dataDxfId="186"/>
    <tableColumn id="9" xr3:uid="{00000000-0010-0000-0500-000009000000}" name="冊數" dataDxfId="185"/>
    <tableColumn id="10" xr3:uid="{00000000-0010-0000-0500-00000A000000}" name="版次" dataDxfId="184"/>
    <tableColumn id="11" xr3:uid="{00000000-0010-0000-0500-00000B000000}" name="作者" dataDxfId="183"/>
    <tableColumn id="12" xr3:uid="{00000000-0010-0000-0500-00000C000000}" name="出版者" dataDxfId="182"/>
    <tableColumn id="13" xr3:uid="{00000000-0010-0000-0500-00000D000000}" name="出版年" dataDxfId="181"/>
    <tableColumn id="14" xr3:uid="{00000000-0010-0000-0500-00000E000000}" name="連結" dataDxfId="18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表格5" displayName="表格5" ref="A1:O309" totalsRowShown="0" headerRowDxfId="179" dataDxfId="177" headerRowBorderDxfId="178" tableBorderDxfId="176">
  <tableColumns count="15">
    <tableColumn id="1" xr3:uid="{00000000-0010-0000-0600-000001000000}" name="序號" dataDxfId="175"/>
    <tableColumn id="2" xr3:uid="{00000000-0010-0000-0600-000002000000}" name="主題" dataDxfId="174"/>
    <tableColumn id="3" xr3:uid="{00000000-0010-0000-0600-000003000000}" name="次主題" dataDxfId="173"/>
    <tableColumn id="4" xr3:uid="{00000000-0010-0000-0600-000004000000}" name="杜威十進分類號" dataDxfId="172"/>
    <tableColumn id="5" xr3:uid="{00000000-0010-0000-0600-000005000000}" name="國會分類號" dataDxfId="171"/>
    <tableColumn id="6" xr3:uid="{00000000-0010-0000-0600-000006000000}" name="電子ISBN" dataDxfId="170"/>
    <tableColumn id="7" xr3:uid="{00000000-0010-0000-0600-000007000000}" name="紙本ISBN" dataDxfId="169"/>
    <tableColumn id="8" xr3:uid="{00000000-0010-0000-0600-000008000000}" name="題名" dataDxfId="168"/>
    <tableColumn id="9" xr3:uid="{00000000-0010-0000-0600-000009000000}" name="冊數" dataDxfId="167"/>
    <tableColumn id="10" xr3:uid="{00000000-0010-0000-0600-00000A000000}" name="版次" dataDxfId="166"/>
    <tableColumn id="11" xr3:uid="{00000000-0010-0000-0600-00000B000000}" name="作者" dataDxfId="165"/>
    <tableColumn id="12" xr3:uid="{00000000-0010-0000-0600-00000C000000}" name="出版者" dataDxfId="164"/>
    <tableColumn id="13" xr3:uid="{00000000-0010-0000-0600-00000D000000}" name="出版年" dataDxfId="163"/>
    <tableColumn id="14" xr3:uid="{00000000-0010-0000-0600-00000E000000}" name="連結" dataDxfId="162"/>
    <tableColumn id="15" xr3:uid="{00000000-0010-0000-0600-00000F000000}" name="備註" dataDxfId="16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表格6" displayName="表格6" ref="A1:L151" totalsRowShown="0" headerRowDxfId="153" headerRowBorderDxfId="152" tableBorderDxfId="151" totalsRowBorderDxfId="150">
  <autoFilter ref="A1:L15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700-000001000000}" name="序號" dataDxfId="149"/>
    <tableColumn id="2" xr3:uid="{00000000-0010-0000-0700-000002000000}" name="主題" dataDxfId="148"/>
    <tableColumn id="3" xr3:uid="{00000000-0010-0000-0700-000003000000}" name="次主題" dataDxfId="147"/>
    <tableColumn id="4" xr3:uid="{00000000-0010-0000-0700-000004000000}" name="電子書13碼ISBN" dataDxfId="146"/>
    <tableColumn id="5" xr3:uid="{00000000-0010-0000-0700-000005000000}" name="紙本ISBN" dataDxfId="145"/>
    <tableColumn id="6" xr3:uid="{00000000-0010-0000-0700-000006000000}" name="題名" dataDxfId="144"/>
    <tableColumn id="7" xr3:uid="{00000000-0010-0000-0700-000007000000}" name="冊數" dataDxfId="143"/>
    <tableColumn id="8" xr3:uid="{00000000-0010-0000-0700-000008000000}" name="版次" dataDxfId="142"/>
    <tableColumn id="9" xr3:uid="{00000000-0010-0000-0700-000009000000}" name="作者" dataDxfId="141"/>
    <tableColumn id="10" xr3:uid="{00000000-0010-0000-0700-00000A000000}" name="出版者" dataDxfId="140"/>
    <tableColumn id="11" xr3:uid="{00000000-0010-0000-0700-00000B000000}" name="出版年" dataDxfId="139"/>
    <tableColumn id="12" xr3:uid="{00000000-0010-0000-0700-00000C000000}" name="連結" dataDxfId="138" dataCellStyle="超連結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表格11" displayName="表格11" ref="A1:L151" totalsRowShown="0" headerRowDxfId="137" dataDxfId="136">
  <tableColumns count="12">
    <tableColumn id="1" xr3:uid="{00000000-0010-0000-0800-000001000000}" name="序號" dataDxfId="135"/>
    <tableColumn id="2" xr3:uid="{00000000-0010-0000-0800-000002000000}" name="主題" dataDxfId="134"/>
    <tableColumn id="3" xr3:uid="{00000000-0010-0000-0800-000003000000}" name="次主題" dataDxfId="133"/>
    <tableColumn id="4" xr3:uid="{00000000-0010-0000-0800-000004000000}" name="電子書13碼ISBN" dataDxfId="132"/>
    <tableColumn id="5" xr3:uid="{00000000-0010-0000-0800-000005000000}" name="紙本ISBN" dataDxfId="131"/>
    <tableColumn id="6" xr3:uid="{00000000-0010-0000-0800-000006000000}" name="題名" dataDxfId="130"/>
    <tableColumn id="7" xr3:uid="{00000000-0010-0000-0800-000007000000}" name="冊數" dataDxfId="129"/>
    <tableColumn id="8" xr3:uid="{00000000-0010-0000-0800-000008000000}" name="版次" dataDxfId="128"/>
    <tableColumn id="9" xr3:uid="{00000000-0010-0000-0800-000009000000}" name="作者" dataDxfId="127"/>
    <tableColumn id="10" xr3:uid="{00000000-0010-0000-0800-00000A000000}" name="出版者" dataDxfId="126"/>
    <tableColumn id="11" xr3:uid="{00000000-0010-0000-0800-00000B000000}" name="出版年" dataDxfId="125"/>
    <tableColumn id="12" xr3:uid="{00000000-0010-0000-0800-00000C000000}" name="連結" dataDxfId="1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315542393" TargetMode="External"/><Relationship Id="rId21" Type="http://schemas.openxmlformats.org/officeDocument/2006/relationships/hyperlink" Target="https://www.taylorfrancis.com/books/9781315735412" TargetMode="External"/><Relationship Id="rId42" Type="http://schemas.openxmlformats.org/officeDocument/2006/relationships/hyperlink" Target="https://www.taylorfrancis.com/books/9781315672854" TargetMode="External"/><Relationship Id="rId63" Type="http://schemas.openxmlformats.org/officeDocument/2006/relationships/hyperlink" Target="https://www.taylorfrancis.com/books/9781315517179" TargetMode="External"/><Relationship Id="rId84" Type="http://schemas.openxmlformats.org/officeDocument/2006/relationships/hyperlink" Target="https://www.taylorfrancis.com/books/9781315535852" TargetMode="External"/><Relationship Id="rId138" Type="http://schemas.openxmlformats.org/officeDocument/2006/relationships/hyperlink" Target="https://www.taylorfrancis.com/books/9780203729755" TargetMode="External"/><Relationship Id="rId159" Type="http://schemas.openxmlformats.org/officeDocument/2006/relationships/hyperlink" Target="https://www.taylorfrancis.com/books/9781315118963" TargetMode="External"/><Relationship Id="rId170" Type="http://schemas.openxmlformats.org/officeDocument/2006/relationships/hyperlink" Target="https://www.taylorfrancis.com/books/9780429057755" TargetMode="External"/><Relationship Id="rId107" Type="http://schemas.openxmlformats.org/officeDocument/2006/relationships/hyperlink" Target="https://www.taylorfrancis.com/books/9781315518336" TargetMode="External"/><Relationship Id="rId11" Type="http://schemas.openxmlformats.org/officeDocument/2006/relationships/hyperlink" Target="https://www.taylorfrancis.com/books/9781315653617" TargetMode="External"/><Relationship Id="rId32" Type="http://schemas.openxmlformats.org/officeDocument/2006/relationships/hyperlink" Target="https://www.taylorfrancis.com/books/9781315661179" TargetMode="External"/><Relationship Id="rId53" Type="http://schemas.openxmlformats.org/officeDocument/2006/relationships/hyperlink" Target="https://www.taylorfrancis.com/books/9781315404868" TargetMode="External"/><Relationship Id="rId74" Type="http://schemas.openxmlformats.org/officeDocument/2006/relationships/hyperlink" Target="https://www.taylorfrancis.com/books/9781315206851" TargetMode="External"/><Relationship Id="rId128" Type="http://schemas.openxmlformats.org/officeDocument/2006/relationships/hyperlink" Target="https://www.taylorfrancis.com/books/9780429155482" TargetMode="External"/><Relationship Id="rId149" Type="http://schemas.openxmlformats.org/officeDocument/2006/relationships/hyperlink" Target="https://www.taylorfrancis.com/books/9780429170393" TargetMode="External"/><Relationship Id="rId5" Type="http://schemas.openxmlformats.org/officeDocument/2006/relationships/hyperlink" Target="https://www.taylorfrancis.com/books/9781315566757" TargetMode="External"/><Relationship Id="rId95" Type="http://schemas.openxmlformats.org/officeDocument/2006/relationships/hyperlink" Target="https://www.taylorfrancis.com/books/9781315517490" TargetMode="External"/><Relationship Id="rId160" Type="http://schemas.openxmlformats.org/officeDocument/2006/relationships/hyperlink" Target="https://www.taylorfrancis.com/books/9781315380520" TargetMode="External"/><Relationship Id="rId181" Type="http://schemas.openxmlformats.org/officeDocument/2006/relationships/hyperlink" Target="https://www.taylorfrancis.com/books/9781351188319" TargetMode="External"/><Relationship Id="rId22" Type="http://schemas.openxmlformats.org/officeDocument/2006/relationships/hyperlink" Target="https://www.taylorfrancis.com/books/9781315813844" TargetMode="External"/><Relationship Id="rId43" Type="http://schemas.openxmlformats.org/officeDocument/2006/relationships/hyperlink" Target="https://www.taylorfrancis.com/books/9781315528533" TargetMode="External"/><Relationship Id="rId64" Type="http://schemas.openxmlformats.org/officeDocument/2006/relationships/hyperlink" Target="https://www.taylorfrancis.com/books/9781315547466" TargetMode="External"/><Relationship Id="rId118" Type="http://schemas.openxmlformats.org/officeDocument/2006/relationships/hyperlink" Target="https://www.taylorfrancis.com/books/9781315177434" TargetMode="External"/><Relationship Id="rId139" Type="http://schemas.openxmlformats.org/officeDocument/2006/relationships/hyperlink" Target="https://www.taylorfrancis.com/books/9781315171999" TargetMode="External"/><Relationship Id="rId85" Type="http://schemas.openxmlformats.org/officeDocument/2006/relationships/hyperlink" Target="https://www.taylorfrancis.com/books/9781315457215" TargetMode="External"/><Relationship Id="rId150" Type="http://schemas.openxmlformats.org/officeDocument/2006/relationships/hyperlink" Target="https://www.taylorfrancis.com/books/9780429186646" TargetMode="External"/><Relationship Id="rId171" Type="http://schemas.openxmlformats.org/officeDocument/2006/relationships/hyperlink" Target="https://www.taylorfrancis.com/books/9781315282459" TargetMode="External"/><Relationship Id="rId12" Type="http://schemas.openxmlformats.org/officeDocument/2006/relationships/hyperlink" Target="https://www.taylorfrancis.com/books/9781315764443" TargetMode="External"/><Relationship Id="rId33" Type="http://schemas.openxmlformats.org/officeDocument/2006/relationships/hyperlink" Target="https://www.taylorfrancis.com/books/9781315752525" TargetMode="External"/><Relationship Id="rId108" Type="http://schemas.openxmlformats.org/officeDocument/2006/relationships/hyperlink" Target="https://www.taylorfrancis.com/books/9781315271187" TargetMode="External"/><Relationship Id="rId129" Type="http://schemas.openxmlformats.org/officeDocument/2006/relationships/hyperlink" Target="https://www.taylorfrancis.com/books/9781315152257" TargetMode="External"/><Relationship Id="rId54" Type="http://schemas.openxmlformats.org/officeDocument/2006/relationships/hyperlink" Target="https://www.taylorfrancis.com/books/9781315665924" TargetMode="External"/><Relationship Id="rId75" Type="http://schemas.openxmlformats.org/officeDocument/2006/relationships/hyperlink" Target="https://www.taylorfrancis.com/books/9780429471223" TargetMode="External"/><Relationship Id="rId96" Type="http://schemas.openxmlformats.org/officeDocument/2006/relationships/hyperlink" Target="https://www.taylorfrancis.com/books/9781315108698" TargetMode="External"/><Relationship Id="rId140" Type="http://schemas.openxmlformats.org/officeDocument/2006/relationships/hyperlink" Target="https://www.taylorfrancis.com/books/9780429172946" TargetMode="External"/><Relationship Id="rId161" Type="http://schemas.openxmlformats.org/officeDocument/2006/relationships/hyperlink" Target="https://www.taylorfrancis.com/books/9781315380902" TargetMode="External"/><Relationship Id="rId182" Type="http://schemas.openxmlformats.org/officeDocument/2006/relationships/hyperlink" Target="https://www.taylorfrancis.com/books/9781315368337" TargetMode="External"/><Relationship Id="rId6" Type="http://schemas.openxmlformats.org/officeDocument/2006/relationships/hyperlink" Target="https://www.taylorfrancis.com/books/9781315609560" TargetMode="External"/><Relationship Id="rId23" Type="http://schemas.openxmlformats.org/officeDocument/2006/relationships/hyperlink" Target="https://www.taylorfrancis.com/books/9781315173467" TargetMode="External"/><Relationship Id="rId119" Type="http://schemas.openxmlformats.org/officeDocument/2006/relationships/hyperlink" Target="https://www.taylorfrancis.com/books/9781315560069" TargetMode="External"/><Relationship Id="rId44" Type="http://schemas.openxmlformats.org/officeDocument/2006/relationships/hyperlink" Target="https://www.taylorfrancis.com/books/9781315657547" TargetMode="External"/><Relationship Id="rId65" Type="http://schemas.openxmlformats.org/officeDocument/2006/relationships/hyperlink" Target="https://www.taylorfrancis.com/books/9781315665979" TargetMode="External"/><Relationship Id="rId86" Type="http://schemas.openxmlformats.org/officeDocument/2006/relationships/hyperlink" Target="https://www.taylorfrancis.com/books/9781315619361" TargetMode="External"/><Relationship Id="rId130" Type="http://schemas.openxmlformats.org/officeDocument/2006/relationships/hyperlink" Target="https://www.taylorfrancis.com/books/9780429055362" TargetMode="External"/><Relationship Id="rId151" Type="http://schemas.openxmlformats.org/officeDocument/2006/relationships/hyperlink" Target="https://www.taylorfrancis.com/books/9781315201108" TargetMode="External"/><Relationship Id="rId172" Type="http://schemas.openxmlformats.org/officeDocument/2006/relationships/hyperlink" Target="https://www.taylorfrancis.com/books/9781315151311" TargetMode="External"/><Relationship Id="rId13" Type="http://schemas.openxmlformats.org/officeDocument/2006/relationships/hyperlink" Target="https://www.taylorfrancis.com/books/9781315885681" TargetMode="External"/><Relationship Id="rId18" Type="http://schemas.openxmlformats.org/officeDocument/2006/relationships/hyperlink" Target="https://www.taylorfrancis.com/books/9781315768403" TargetMode="External"/><Relationship Id="rId39" Type="http://schemas.openxmlformats.org/officeDocument/2006/relationships/hyperlink" Target="https://www.taylorfrancis.com/books/9781315129211" TargetMode="External"/><Relationship Id="rId109" Type="http://schemas.openxmlformats.org/officeDocument/2006/relationships/hyperlink" Target="https://www.taylorfrancis.com/books/9781315722986" TargetMode="External"/><Relationship Id="rId34" Type="http://schemas.openxmlformats.org/officeDocument/2006/relationships/hyperlink" Target="https://www.taylorfrancis.com/books/9781315775067" TargetMode="External"/><Relationship Id="rId50" Type="http://schemas.openxmlformats.org/officeDocument/2006/relationships/hyperlink" Target="https://www.taylorfrancis.com/books/9781315646695" TargetMode="External"/><Relationship Id="rId55" Type="http://schemas.openxmlformats.org/officeDocument/2006/relationships/hyperlink" Target="https://www.taylorfrancis.com/books/9781315751238" TargetMode="External"/><Relationship Id="rId76" Type="http://schemas.openxmlformats.org/officeDocument/2006/relationships/hyperlink" Target="https://www.taylorfrancis.com/books/9781315677200" TargetMode="External"/><Relationship Id="rId97" Type="http://schemas.openxmlformats.org/officeDocument/2006/relationships/hyperlink" Target="https://www.taylorfrancis.com/books/9781351251204" TargetMode="External"/><Relationship Id="rId104" Type="http://schemas.openxmlformats.org/officeDocument/2006/relationships/hyperlink" Target="https://www.taylorfrancis.com/books/9781315207865" TargetMode="External"/><Relationship Id="rId120" Type="http://schemas.openxmlformats.org/officeDocument/2006/relationships/hyperlink" Target="https://www.taylorfrancis.com/books/9781351262767" TargetMode="External"/><Relationship Id="rId125" Type="http://schemas.openxmlformats.org/officeDocument/2006/relationships/hyperlink" Target="https://www.taylorfrancis.com/books/9780429476532" TargetMode="External"/><Relationship Id="rId141" Type="http://schemas.openxmlformats.org/officeDocument/2006/relationships/hyperlink" Target="https://www.taylorfrancis.com/books/9781315181486" TargetMode="External"/><Relationship Id="rId146" Type="http://schemas.openxmlformats.org/officeDocument/2006/relationships/hyperlink" Target="https://www.taylorfrancis.com/books/9781315108025" TargetMode="External"/><Relationship Id="rId167" Type="http://schemas.openxmlformats.org/officeDocument/2006/relationships/hyperlink" Target="https://www.taylorfrancis.com/books/9780429023309" TargetMode="External"/><Relationship Id="rId188" Type="http://schemas.openxmlformats.org/officeDocument/2006/relationships/hyperlink" Target="https://www.taylorfrancis.com/books/9781351021746" TargetMode="External"/><Relationship Id="rId7" Type="http://schemas.openxmlformats.org/officeDocument/2006/relationships/hyperlink" Target="https://www.taylorfrancis.com/books/9781315607184" TargetMode="External"/><Relationship Id="rId71" Type="http://schemas.openxmlformats.org/officeDocument/2006/relationships/hyperlink" Target="https://www.taylorfrancis.com/books/9781315268477" TargetMode="External"/><Relationship Id="rId92" Type="http://schemas.openxmlformats.org/officeDocument/2006/relationships/hyperlink" Target="https://www.taylorfrancis.com/books/9781315440521" TargetMode="External"/><Relationship Id="rId162" Type="http://schemas.openxmlformats.org/officeDocument/2006/relationships/hyperlink" Target="https://www.taylorfrancis.com/books/9780429435003" TargetMode="External"/><Relationship Id="rId183" Type="http://schemas.openxmlformats.org/officeDocument/2006/relationships/hyperlink" Target="https://www.taylorfrancis.com/books/9781315153490" TargetMode="External"/><Relationship Id="rId2" Type="http://schemas.openxmlformats.org/officeDocument/2006/relationships/hyperlink" Target="https://www.taylorfrancis.com/books/9781315594538" TargetMode="External"/><Relationship Id="rId29" Type="http://schemas.openxmlformats.org/officeDocument/2006/relationships/hyperlink" Target="https://www.taylorfrancis.com/books/9781315734590" TargetMode="External"/><Relationship Id="rId24" Type="http://schemas.openxmlformats.org/officeDocument/2006/relationships/hyperlink" Target="https://www.taylorfrancis.com/books/9781315172439" TargetMode="External"/><Relationship Id="rId40" Type="http://schemas.openxmlformats.org/officeDocument/2006/relationships/hyperlink" Target="https://www.taylorfrancis.com/books/9781351273923" TargetMode="External"/><Relationship Id="rId45" Type="http://schemas.openxmlformats.org/officeDocument/2006/relationships/hyperlink" Target="https://www.taylorfrancis.com/books/9781315267821" TargetMode="External"/><Relationship Id="rId66" Type="http://schemas.openxmlformats.org/officeDocument/2006/relationships/hyperlink" Target="https://www.taylorfrancis.com/books/9781315279015" TargetMode="External"/><Relationship Id="rId87" Type="http://schemas.openxmlformats.org/officeDocument/2006/relationships/hyperlink" Target="https://www.taylorfrancis.com/books/9781315446240" TargetMode="External"/><Relationship Id="rId110" Type="http://schemas.openxmlformats.org/officeDocument/2006/relationships/hyperlink" Target="https://www.taylorfrancis.com/books/9781315142920" TargetMode="External"/><Relationship Id="rId115" Type="http://schemas.openxmlformats.org/officeDocument/2006/relationships/hyperlink" Target="https://www.taylorfrancis.com/books/9781315186283" TargetMode="External"/><Relationship Id="rId131" Type="http://schemas.openxmlformats.org/officeDocument/2006/relationships/hyperlink" Target="https://www.taylorfrancis.com/books/9780429160028" TargetMode="External"/><Relationship Id="rId136" Type="http://schemas.openxmlformats.org/officeDocument/2006/relationships/hyperlink" Target="https://www.taylorfrancis.com/books/9781315380629" TargetMode="External"/><Relationship Id="rId157" Type="http://schemas.openxmlformats.org/officeDocument/2006/relationships/hyperlink" Target="https://www.taylorfrancis.com/books/9780429434280" TargetMode="External"/><Relationship Id="rId178" Type="http://schemas.openxmlformats.org/officeDocument/2006/relationships/hyperlink" Target="https://www.taylorfrancis.com/books/9780429455056" TargetMode="External"/><Relationship Id="rId61" Type="http://schemas.openxmlformats.org/officeDocument/2006/relationships/hyperlink" Target="https://www.taylorfrancis.com/books/9781315562162" TargetMode="External"/><Relationship Id="rId82" Type="http://schemas.openxmlformats.org/officeDocument/2006/relationships/hyperlink" Target="https://www.taylorfrancis.com/books/9781315105482" TargetMode="External"/><Relationship Id="rId152" Type="http://schemas.openxmlformats.org/officeDocument/2006/relationships/hyperlink" Target="https://www.taylorfrancis.com/books/9781351012874" TargetMode="External"/><Relationship Id="rId173" Type="http://schemas.openxmlformats.org/officeDocument/2006/relationships/hyperlink" Target="https://www.taylorfrancis.com/books/9781315153803" TargetMode="External"/><Relationship Id="rId19" Type="http://schemas.openxmlformats.org/officeDocument/2006/relationships/hyperlink" Target="https://www.taylorfrancis.com/books/9781315693460" TargetMode="External"/><Relationship Id="rId14" Type="http://schemas.openxmlformats.org/officeDocument/2006/relationships/hyperlink" Target="https://www.taylorfrancis.com/books/9780203133385" TargetMode="External"/><Relationship Id="rId30" Type="http://schemas.openxmlformats.org/officeDocument/2006/relationships/hyperlink" Target="https://www.taylorfrancis.com/books/9781315691596" TargetMode="External"/><Relationship Id="rId35" Type="http://schemas.openxmlformats.org/officeDocument/2006/relationships/hyperlink" Target="https://www.taylorfrancis.com/books/9781315689166" TargetMode="External"/><Relationship Id="rId56" Type="http://schemas.openxmlformats.org/officeDocument/2006/relationships/hyperlink" Target="https://www.taylorfrancis.com/books/9781315685304" TargetMode="External"/><Relationship Id="rId77" Type="http://schemas.openxmlformats.org/officeDocument/2006/relationships/hyperlink" Target="https://www.taylorfrancis.com/books/9781315739342" TargetMode="External"/><Relationship Id="rId100" Type="http://schemas.openxmlformats.org/officeDocument/2006/relationships/hyperlink" Target="https://www.taylorfrancis.com/books/9781315171340" TargetMode="External"/><Relationship Id="rId105" Type="http://schemas.openxmlformats.org/officeDocument/2006/relationships/hyperlink" Target="https://www.taylorfrancis.com/books/9781315620350" TargetMode="External"/><Relationship Id="rId126" Type="http://schemas.openxmlformats.org/officeDocument/2006/relationships/hyperlink" Target="https://www.taylorfrancis.com/books/9781315206295" TargetMode="External"/><Relationship Id="rId147" Type="http://schemas.openxmlformats.org/officeDocument/2006/relationships/hyperlink" Target="https://www.taylorfrancis.com/books/9781315120126" TargetMode="External"/><Relationship Id="rId168" Type="http://schemas.openxmlformats.org/officeDocument/2006/relationships/hyperlink" Target="https://www.taylorfrancis.com/books/9781315381893" TargetMode="External"/><Relationship Id="rId8" Type="http://schemas.openxmlformats.org/officeDocument/2006/relationships/hyperlink" Target="https://www.taylorfrancis.com/books/9781315584379" TargetMode="External"/><Relationship Id="rId51" Type="http://schemas.openxmlformats.org/officeDocument/2006/relationships/hyperlink" Target="https://www.taylorfrancis.com/books/9781315717739" TargetMode="External"/><Relationship Id="rId72" Type="http://schemas.openxmlformats.org/officeDocument/2006/relationships/hyperlink" Target="https://www.taylorfrancis.com/books/9781315163567" TargetMode="External"/><Relationship Id="rId93" Type="http://schemas.openxmlformats.org/officeDocument/2006/relationships/hyperlink" Target="https://www.taylorfrancis.com/books/9781315208565" TargetMode="External"/><Relationship Id="rId98" Type="http://schemas.openxmlformats.org/officeDocument/2006/relationships/hyperlink" Target="https://www.taylorfrancis.com/books/9781315641782" TargetMode="External"/><Relationship Id="rId121" Type="http://schemas.openxmlformats.org/officeDocument/2006/relationships/hyperlink" Target="https://www.taylorfrancis.com/books/9781351203753" TargetMode="External"/><Relationship Id="rId142" Type="http://schemas.openxmlformats.org/officeDocument/2006/relationships/hyperlink" Target="https://www.taylorfrancis.com/books/9781315228686" TargetMode="External"/><Relationship Id="rId163" Type="http://schemas.openxmlformats.org/officeDocument/2006/relationships/hyperlink" Target="https://www.taylorfrancis.com/books/9781315113746" TargetMode="External"/><Relationship Id="rId184" Type="http://schemas.openxmlformats.org/officeDocument/2006/relationships/hyperlink" Target="https://www.taylorfrancis.com/books/9781351114196" TargetMode="External"/><Relationship Id="rId189" Type="http://schemas.openxmlformats.org/officeDocument/2006/relationships/table" Target="../tables/table14.xml"/><Relationship Id="rId3" Type="http://schemas.openxmlformats.org/officeDocument/2006/relationships/hyperlink" Target="https://www.taylorfrancis.com/books/9781315582269" TargetMode="External"/><Relationship Id="rId25" Type="http://schemas.openxmlformats.org/officeDocument/2006/relationships/hyperlink" Target="https://www.taylorfrancis.com/books/9781315591919" TargetMode="External"/><Relationship Id="rId46" Type="http://schemas.openxmlformats.org/officeDocument/2006/relationships/hyperlink" Target="https://www.taylorfrancis.com/books/9781315585680" TargetMode="External"/><Relationship Id="rId67" Type="http://schemas.openxmlformats.org/officeDocument/2006/relationships/hyperlink" Target="https://www.taylorfrancis.com/books/9781315453897" TargetMode="External"/><Relationship Id="rId116" Type="http://schemas.openxmlformats.org/officeDocument/2006/relationships/hyperlink" Target="https://www.taylorfrancis.com/books/9781315589312" TargetMode="External"/><Relationship Id="rId137" Type="http://schemas.openxmlformats.org/officeDocument/2006/relationships/hyperlink" Target="https://www.taylorfrancis.com/books/9780203729847" TargetMode="External"/><Relationship Id="rId158" Type="http://schemas.openxmlformats.org/officeDocument/2006/relationships/hyperlink" Target="https://www.taylorfrancis.com/books/9781351175975" TargetMode="External"/><Relationship Id="rId20" Type="http://schemas.openxmlformats.org/officeDocument/2006/relationships/hyperlink" Target="https://www.taylorfrancis.com/books/9781315777481" TargetMode="External"/><Relationship Id="rId41" Type="http://schemas.openxmlformats.org/officeDocument/2006/relationships/hyperlink" Target="https://www.taylorfrancis.com/books/9781315577425" TargetMode="External"/><Relationship Id="rId62" Type="http://schemas.openxmlformats.org/officeDocument/2006/relationships/hyperlink" Target="https://www.taylorfrancis.com/books/9781315545585" TargetMode="External"/><Relationship Id="rId83" Type="http://schemas.openxmlformats.org/officeDocument/2006/relationships/hyperlink" Target="https://www.taylorfrancis.com/books/9781315162140" TargetMode="External"/><Relationship Id="rId88" Type="http://schemas.openxmlformats.org/officeDocument/2006/relationships/hyperlink" Target="https://www.taylorfrancis.com/books/9781315576602" TargetMode="External"/><Relationship Id="rId111" Type="http://schemas.openxmlformats.org/officeDocument/2006/relationships/hyperlink" Target="https://www.taylorfrancis.com/books/9781315675053" TargetMode="External"/><Relationship Id="rId132" Type="http://schemas.openxmlformats.org/officeDocument/2006/relationships/hyperlink" Target="https://www.taylorfrancis.com/books/9780429402012" TargetMode="External"/><Relationship Id="rId153" Type="http://schemas.openxmlformats.org/officeDocument/2006/relationships/hyperlink" Target="https://www.taylorfrancis.com/books/9781315177755" TargetMode="External"/><Relationship Id="rId174" Type="http://schemas.openxmlformats.org/officeDocument/2006/relationships/hyperlink" Target="https://www.taylorfrancis.com/books/9780429155000" TargetMode="External"/><Relationship Id="rId179" Type="http://schemas.openxmlformats.org/officeDocument/2006/relationships/hyperlink" Target="https://www.taylorfrancis.com/books/9780429466342" TargetMode="External"/><Relationship Id="rId15" Type="http://schemas.openxmlformats.org/officeDocument/2006/relationships/hyperlink" Target="https://www.taylorfrancis.com/books/9781315684963" TargetMode="External"/><Relationship Id="rId36" Type="http://schemas.openxmlformats.org/officeDocument/2006/relationships/hyperlink" Target="https://www.taylorfrancis.com/books/9781315737430" TargetMode="External"/><Relationship Id="rId57" Type="http://schemas.openxmlformats.org/officeDocument/2006/relationships/hyperlink" Target="https://www.taylorfrancis.com/books/9781315623979" TargetMode="External"/><Relationship Id="rId106" Type="http://schemas.openxmlformats.org/officeDocument/2006/relationships/hyperlink" Target="https://www.taylorfrancis.com/books/9781315122748" TargetMode="External"/><Relationship Id="rId127" Type="http://schemas.openxmlformats.org/officeDocument/2006/relationships/hyperlink" Target="https://www.taylorfrancis.com/books/9781315666877" TargetMode="External"/><Relationship Id="rId10" Type="http://schemas.openxmlformats.org/officeDocument/2006/relationships/hyperlink" Target="https://www.taylorfrancis.com/books/9781315573700" TargetMode="External"/><Relationship Id="rId31" Type="http://schemas.openxmlformats.org/officeDocument/2006/relationships/hyperlink" Target="https://www.taylorfrancis.com/books/9781315741727" TargetMode="External"/><Relationship Id="rId52" Type="http://schemas.openxmlformats.org/officeDocument/2006/relationships/hyperlink" Target="https://www.taylorfrancis.com/books/9781315680316" TargetMode="External"/><Relationship Id="rId73" Type="http://schemas.openxmlformats.org/officeDocument/2006/relationships/hyperlink" Target="https://www.taylorfrancis.com/books/9781315111551" TargetMode="External"/><Relationship Id="rId78" Type="http://schemas.openxmlformats.org/officeDocument/2006/relationships/hyperlink" Target="https://www.taylorfrancis.com/books/9781315225678" TargetMode="External"/><Relationship Id="rId94" Type="http://schemas.openxmlformats.org/officeDocument/2006/relationships/hyperlink" Target="https://www.taylorfrancis.com/books/9781315543147" TargetMode="External"/><Relationship Id="rId99" Type="http://schemas.openxmlformats.org/officeDocument/2006/relationships/hyperlink" Target="https://www.taylorfrancis.com/books/9781315304557" TargetMode="External"/><Relationship Id="rId101" Type="http://schemas.openxmlformats.org/officeDocument/2006/relationships/hyperlink" Target="https://www.taylorfrancis.com/books/9781315182254" TargetMode="External"/><Relationship Id="rId122" Type="http://schemas.openxmlformats.org/officeDocument/2006/relationships/hyperlink" Target="https://www.taylorfrancis.com/books/9781315161105" TargetMode="External"/><Relationship Id="rId143" Type="http://schemas.openxmlformats.org/officeDocument/2006/relationships/hyperlink" Target="https://www.taylorfrancis.com/books/9781138893603" TargetMode="External"/><Relationship Id="rId148" Type="http://schemas.openxmlformats.org/officeDocument/2006/relationships/hyperlink" Target="https://www.taylorfrancis.com/books/9781315365749" TargetMode="External"/><Relationship Id="rId164" Type="http://schemas.openxmlformats.org/officeDocument/2006/relationships/hyperlink" Target="https://www.taylorfrancis.com/books/9781315154749" TargetMode="External"/><Relationship Id="rId169" Type="http://schemas.openxmlformats.org/officeDocument/2006/relationships/hyperlink" Target="https://www.taylorfrancis.com/books/9781351017916" TargetMode="External"/><Relationship Id="rId185" Type="http://schemas.openxmlformats.org/officeDocument/2006/relationships/hyperlink" Target="https://www.taylorfrancis.com/books/9781315155036" TargetMode="External"/><Relationship Id="rId4" Type="http://schemas.openxmlformats.org/officeDocument/2006/relationships/hyperlink" Target="https://www.taylorfrancis.com/books/9781315574257" TargetMode="External"/><Relationship Id="rId9" Type="http://schemas.openxmlformats.org/officeDocument/2006/relationships/hyperlink" Target="https://www.taylorfrancis.com/books/9781315574110" TargetMode="External"/><Relationship Id="rId180" Type="http://schemas.openxmlformats.org/officeDocument/2006/relationships/hyperlink" Target="https://www.taylorfrancis.com/books/9780429174797" TargetMode="External"/><Relationship Id="rId26" Type="http://schemas.openxmlformats.org/officeDocument/2006/relationships/hyperlink" Target="https://www.taylorfrancis.com/books/9781315685915" TargetMode="External"/><Relationship Id="rId47" Type="http://schemas.openxmlformats.org/officeDocument/2006/relationships/hyperlink" Target="https://www.taylorfrancis.com/books/9781315648934" TargetMode="External"/><Relationship Id="rId68" Type="http://schemas.openxmlformats.org/officeDocument/2006/relationships/hyperlink" Target="https://www.taylorfrancis.com/books/9781315158723" TargetMode="External"/><Relationship Id="rId89" Type="http://schemas.openxmlformats.org/officeDocument/2006/relationships/hyperlink" Target="https://www.taylorfrancis.com/books/9780203096482" TargetMode="External"/><Relationship Id="rId112" Type="http://schemas.openxmlformats.org/officeDocument/2006/relationships/hyperlink" Target="https://www.taylorfrancis.com/books/9781315642383" TargetMode="External"/><Relationship Id="rId133" Type="http://schemas.openxmlformats.org/officeDocument/2006/relationships/hyperlink" Target="https://www.taylorfrancis.com/books/9781315119373" TargetMode="External"/><Relationship Id="rId154" Type="http://schemas.openxmlformats.org/officeDocument/2006/relationships/hyperlink" Target="https://www.taylorfrancis.com/books/9781315366234" TargetMode="External"/><Relationship Id="rId175" Type="http://schemas.openxmlformats.org/officeDocument/2006/relationships/hyperlink" Target="https://www.taylorfrancis.com/books/9781315152042" TargetMode="External"/><Relationship Id="rId16" Type="http://schemas.openxmlformats.org/officeDocument/2006/relationships/hyperlink" Target="https://www.taylorfrancis.com/books/9781315742786" TargetMode="External"/><Relationship Id="rId37" Type="http://schemas.openxmlformats.org/officeDocument/2006/relationships/hyperlink" Target="https://www.taylorfrancis.com/books/9781315578668" TargetMode="External"/><Relationship Id="rId58" Type="http://schemas.openxmlformats.org/officeDocument/2006/relationships/hyperlink" Target="https://www.taylorfrancis.com/books/9781315647029" TargetMode="External"/><Relationship Id="rId79" Type="http://schemas.openxmlformats.org/officeDocument/2006/relationships/hyperlink" Target="https://www.taylorfrancis.com/books/9781315667706" TargetMode="External"/><Relationship Id="rId102" Type="http://schemas.openxmlformats.org/officeDocument/2006/relationships/hyperlink" Target="https://www.taylorfrancis.com/books/9781315542713" TargetMode="External"/><Relationship Id="rId123" Type="http://schemas.openxmlformats.org/officeDocument/2006/relationships/hyperlink" Target="https://www.taylorfrancis.com/books/9781315562599" TargetMode="External"/><Relationship Id="rId144" Type="http://schemas.openxmlformats.org/officeDocument/2006/relationships/hyperlink" Target="https://www.taylorfrancis.com/books/9781315119533" TargetMode="External"/><Relationship Id="rId90" Type="http://schemas.openxmlformats.org/officeDocument/2006/relationships/hyperlink" Target="https://www.taylorfrancis.com/books/9781315267449" TargetMode="External"/><Relationship Id="rId165" Type="http://schemas.openxmlformats.org/officeDocument/2006/relationships/hyperlink" Target="https://www.taylorfrancis.com/books/9780429174605" TargetMode="External"/><Relationship Id="rId186" Type="http://schemas.openxmlformats.org/officeDocument/2006/relationships/hyperlink" Target="https://www.taylorfrancis.com/books/9781315168678" TargetMode="External"/><Relationship Id="rId27" Type="http://schemas.openxmlformats.org/officeDocument/2006/relationships/hyperlink" Target="https://www.taylorfrancis.com/books/9781315753249" TargetMode="External"/><Relationship Id="rId48" Type="http://schemas.openxmlformats.org/officeDocument/2006/relationships/hyperlink" Target="https://www.taylorfrancis.com/books/9781315563435" TargetMode="External"/><Relationship Id="rId69" Type="http://schemas.openxmlformats.org/officeDocument/2006/relationships/hyperlink" Target="https://www.taylorfrancis.com/books/9781315165783" TargetMode="External"/><Relationship Id="rId113" Type="http://schemas.openxmlformats.org/officeDocument/2006/relationships/hyperlink" Target="https://www.taylorfrancis.com/books/9781315692845" TargetMode="External"/><Relationship Id="rId134" Type="http://schemas.openxmlformats.org/officeDocument/2006/relationships/hyperlink" Target="https://www.taylorfrancis.com/books/9780429154829" TargetMode="External"/><Relationship Id="rId80" Type="http://schemas.openxmlformats.org/officeDocument/2006/relationships/hyperlink" Target="https://www.taylorfrancis.com/books/9781315178639" TargetMode="External"/><Relationship Id="rId155" Type="http://schemas.openxmlformats.org/officeDocument/2006/relationships/hyperlink" Target="https://www.taylorfrancis.com/books/9781315364957" TargetMode="External"/><Relationship Id="rId176" Type="http://schemas.openxmlformats.org/officeDocument/2006/relationships/hyperlink" Target="https://www.taylorfrancis.com/books/9780429194559" TargetMode="External"/><Relationship Id="rId17" Type="http://schemas.openxmlformats.org/officeDocument/2006/relationships/hyperlink" Target="https://www.taylorfrancis.com/books/9781315746739" TargetMode="External"/><Relationship Id="rId38" Type="http://schemas.openxmlformats.org/officeDocument/2006/relationships/hyperlink" Target="https://www.taylorfrancis.com/books/9781315566207" TargetMode="External"/><Relationship Id="rId59" Type="http://schemas.openxmlformats.org/officeDocument/2006/relationships/hyperlink" Target="https://www.taylorfrancis.com/books/9781315657691" TargetMode="External"/><Relationship Id="rId103" Type="http://schemas.openxmlformats.org/officeDocument/2006/relationships/hyperlink" Target="https://www.taylorfrancis.com/books/9781351265287" TargetMode="External"/><Relationship Id="rId124" Type="http://schemas.openxmlformats.org/officeDocument/2006/relationships/hyperlink" Target="https://www.taylorfrancis.com/books/9781351168243" TargetMode="External"/><Relationship Id="rId70" Type="http://schemas.openxmlformats.org/officeDocument/2006/relationships/hyperlink" Target="https://www.taylorfrancis.com/books/9781315753232" TargetMode="External"/><Relationship Id="rId91" Type="http://schemas.openxmlformats.org/officeDocument/2006/relationships/hyperlink" Target="https://www.taylorfrancis.com/books/9781315672670" TargetMode="External"/><Relationship Id="rId145" Type="http://schemas.openxmlformats.org/officeDocument/2006/relationships/hyperlink" Target="https://www.taylorfrancis.com/books/9780429156304" TargetMode="External"/><Relationship Id="rId166" Type="http://schemas.openxmlformats.org/officeDocument/2006/relationships/hyperlink" Target="https://www.taylorfrancis.com/books/9781482240016" TargetMode="External"/><Relationship Id="rId187" Type="http://schemas.openxmlformats.org/officeDocument/2006/relationships/hyperlink" Target="https://www.taylorfrancis.com/books/9781351170727" TargetMode="External"/><Relationship Id="rId1" Type="http://schemas.openxmlformats.org/officeDocument/2006/relationships/hyperlink" Target="https://www.taylorfrancis.com/books/9781315594316" TargetMode="External"/><Relationship Id="rId28" Type="http://schemas.openxmlformats.org/officeDocument/2006/relationships/hyperlink" Target="https://www.taylorfrancis.com/books/9781315681962" TargetMode="External"/><Relationship Id="rId49" Type="http://schemas.openxmlformats.org/officeDocument/2006/relationships/hyperlink" Target="https://www.taylorfrancis.com/books/9781315472171" TargetMode="External"/><Relationship Id="rId114" Type="http://schemas.openxmlformats.org/officeDocument/2006/relationships/hyperlink" Target="https://www.taylorfrancis.com/books/9781315392783" TargetMode="External"/><Relationship Id="rId60" Type="http://schemas.openxmlformats.org/officeDocument/2006/relationships/hyperlink" Target="https://www.taylorfrancis.com/books/9781315743899" TargetMode="External"/><Relationship Id="rId81" Type="http://schemas.openxmlformats.org/officeDocument/2006/relationships/hyperlink" Target="https://www.taylorfrancis.com/books/9781315619514" TargetMode="External"/><Relationship Id="rId135" Type="http://schemas.openxmlformats.org/officeDocument/2006/relationships/hyperlink" Target="https://www.taylorfrancis.com/books/9781315117294" TargetMode="External"/><Relationship Id="rId156" Type="http://schemas.openxmlformats.org/officeDocument/2006/relationships/hyperlink" Target="https://www.taylorfrancis.com/books/9781351058193" TargetMode="External"/><Relationship Id="rId177" Type="http://schemas.openxmlformats.org/officeDocument/2006/relationships/hyperlink" Target="https://www.taylorfrancis.com/books/978042918997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aylorfrancis.com/books/9780203704011" TargetMode="External"/><Relationship Id="rId21" Type="http://schemas.openxmlformats.org/officeDocument/2006/relationships/hyperlink" Target="https://www.taylorfrancis.com/books/9781315660059" TargetMode="External"/><Relationship Id="rId42" Type="http://schemas.openxmlformats.org/officeDocument/2006/relationships/hyperlink" Target="https://www.taylorfrancis.com/books/9781351130950" TargetMode="External"/><Relationship Id="rId47" Type="http://schemas.openxmlformats.org/officeDocument/2006/relationships/hyperlink" Target="https://www.taylorfrancis.com/books/9781351035507" TargetMode="External"/><Relationship Id="rId63" Type="http://schemas.openxmlformats.org/officeDocument/2006/relationships/hyperlink" Target="https://www.taylorfrancis.com/books/9781315101835" TargetMode="External"/><Relationship Id="rId68" Type="http://schemas.openxmlformats.org/officeDocument/2006/relationships/hyperlink" Target="https://www.taylorfrancis.com/books/9781315724072" TargetMode="External"/><Relationship Id="rId84" Type="http://schemas.openxmlformats.org/officeDocument/2006/relationships/hyperlink" Target="https://www.taylorfrancis.com/books/9781351051866" TargetMode="External"/><Relationship Id="rId89" Type="http://schemas.openxmlformats.org/officeDocument/2006/relationships/hyperlink" Target="https://www.taylorfrancis.com/books/9780429467899" TargetMode="External"/><Relationship Id="rId112" Type="http://schemas.openxmlformats.org/officeDocument/2006/relationships/printerSettings" Target="../printerSettings/printerSettings5.bin"/><Relationship Id="rId16" Type="http://schemas.openxmlformats.org/officeDocument/2006/relationships/hyperlink" Target="https://www.taylorfrancis.com/books/9781315680712" TargetMode="External"/><Relationship Id="rId107" Type="http://schemas.openxmlformats.org/officeDocument/2006/relationships/hyperlink" Target="https://www.taylorfrancis.com/books/9781003020141" TargetMode="External"/><Relationship Id="rId11" Type="http://schemas.openxmlformats.org/officeDocument/2006/relationships/hyperlink" Target="https://www.taylorfrancis.com/books/9781315669595" TargetMode="External"/><Relationship Id="rId32" Type="http://schemas.openxmlformats.org/officeDocument/2006/relationships/hyperlink" Target="https://www.taylorfrancis.com/books/9781315225739" TargetMode="External"/><Relationship Id="rId37" Type="http://schemas.openxmlformats.org/officeDocument/2006/relationships/hyperlink" Target="https://www.taylorfrancis.com/books/9781351128469" TargetMode="External"/><Relationship Id="rId53" Type="http://schemas.openxmlformats.org/officeDocument/2006/relationships/hyperlink" Target="https://www.taylorfrancis.com/books/9781351124607" TargetMode="External"/><Relationship Id="rId58" Type="http://schemas.openxmlformats.org/officeDocument/2006/relationships/hyperlink" Target="https://www.taylorfrancis.com/books/9781351052986" TargetMode="External"/><Relationship Id="rId74" Type="http://schemas.openxmlformats.org/officeDocument/2006/relationships/hyperlink" Target="https://www.taylorfrancis.com/books/9780429021510" TargetMode="External"/><Relationship Id="rId79" Type="http://schemas.openxmlformats.org/officeDocument/2006/relationships/hyperlink" Target="https://www.taylorfrancis.com/books/9780203797709" TargetMode="External"/><Relationship Id="rId102" Type="http://schemas.openxmlformats.org/officeDocument/2006/relationships/hyperlink" Target="https://www.taylorfrancis.com/books/9781351136983" TargetMode="External"/><Relationship Id="rId5" Type="http://schemas.openxmlformats.org/officeDocument/2006/relationships/hyperlink" Target="https://www.taylorfrancis.com/books/9781003104056" TargetMode="External"/><Relationship Id="rId90" Type="http://schemas.openxmlformats.org/officeDocument/2006/relationships/hyperlink" Target="https://www.taylorfrancis.com/books/9780429432668" TargetMode="External"/><Relationship Id="rId95" Type="http://schemas.openxmlformats.org/officeDocument/2006/relationships/hyperlink" Target="https://www.taylorfrancis.com/books/9781315642314" TargetMode="External"/><Relationship Id="rId22" Type="http://schemas.openxmlformats.org/officeDocument/2006/relationships/hyperlink" Target="https://www.taylorfrancis.com/books/9781315111889" TargetMode="External"/><Relationship Id="rId27" Type="http://schemas.openxmlformats.org/officeDocument/2006/relationships/hyperlink" Target="https://www.taylorfrancis.com/books/9781351022224" TargetMode="External"/><Relationship Id="rId43" Type="http://schemas.openxmlformats.org/officeDocument/2006/relationships/hyperlink" Target="https://www.taylorfrancis.com/books/9781315163291" TargetMode="External"/><Relationship Id="rId48" Type="http://schemas.openxmlformats.org/officeDocument/2006/relationships/hyperlink" Target="https://www.taylorfrancis.com/books/9781315188713" TargetMode="External"/><Relationship Id="rId64" Type="http://schemas.openxmlformats.org/officeDocument/2006/relationships/hyperlink" Target="https://www.taylorfrancis.com/books/9780429466373" TargetMode="External"/><Relationship Id="rId69" Type="http://schemas.openxmlformats.org/officeDocument/2006/relationships/hyperlink" Target="https://www.taylorfrancis.com/books/9780429029622" TargetMode="External"/><Relationship Id="rId80" Type="http://schemas.openxmlformats.org/officeDocument/2006/relationships/hyperlink" Target="https://www.taylorfrancis.com/books/9781315545127" TargetMode="External"/><Relationship Id="rId85" Type="http://schemas.openxmlformats.org/officeDocument/2006/relationships/hyperlink" Target="https://www.taylorfrancis.com/books/9781315225753" TargetMode="External"/><Relationship Id="rId12" Type="http://schemas.openxmlformats.org/officeDocument/2006/relationships/hyperlink" Target="https://www.taylorfrancis.com/books/9781315110400" TargetMode="External"/><Relationship Id="rId17" Type="http://schemas.openxmlformats.org/officeDocument/2006/relationships/hyperlink" Target="https://www.taylorfrancis.com/books/9781351258562" TargetMode="External"/><Relationship Id="rId33" Type="http://schemas.openxmlformats.org/officeDocument/2006/relationships/hyperlink" Target="https://www.taylorfrancis.com/books/9781315561448" TargetMode="External"/><Relationship Id="rId38" Type="http://schemas.openxmlformats.org/officeDocument/2006/relationships/hyperlink" Target="https://www.taylorfrancis.com/books/9781315446165" TargetMode="External"/><Relationship Id="rId59" Type="http://schemas.openxmlformats.org/officeDocument/2006/relationships/hyperlink" Target="https://www.taylorfrancis.com/books/9781351206877" TargetMode="External"/><Relationship Id="rId103" Type="http://schemas.openxmlformats.org/officeDocument/2006/relationships/hyperlink" Target="https://www.taylorfrancis.com/books/9780367815813" TargetMode="External"/><Relationship Id="rId108" Type="http://schemas.openxmlformats.org/officeDocument/2006/relationships/hyperlink" Target="https://www.taylorfrancis.com/books/9781351187596" TargetMode="External"/><Relationship Id="rId54" Type="http://schemas.openxmlformats.org/officeDocument/2006/relationships/hyperlink" Target="https://www.taylorfrancis.com/books/9781351062145" TargetMode="External"/><Relationship Id="rId70" Type="http://schemas.openxmlformats.org/officeDocument/2006/relationships/hyperlink" Target="https://www.taylorfrancis.com/books/9780429022227" TargetMode="External"/><Relationship Id="rId75" Type="http://schemas.openxmlformats.org/officeDocument/2006/relationships/hyperlink" Target="https://www.taylorfrancis.com/books/9781315669649" TargetMode="External"/><Relationship Id="rId91" Type="http://schemas.openxmlformats.org/officeDocument/2006/relationships/hyperlink" Target="https://www.taylorfrancis.com/books/9780429318054" TargetMode="External"/><Relationship Id="rId96" Type="http://schemas.openxmlformats.org/officeDocument/2006/relationships/hyperlink" Target="https://www.taylorfrancis.com/books/9780429287848" TargetMode="External"/><Relationship Id="rId1" Type="http://schemas.openxmlformats.org/officeDocument/2006/relationships/hyperlink" Target="https://www.taylorfrancis.com/books/9781315524412" TargetMode="External"/><Relationship Id="rId6" Type="http://schemas.openxmlformats.org/officeDocument/2006/relationships/hyperlink" Target="https://www.taylorfrancis.com/books/9781315576619" TargetMode="External"/><Relationship Id="rId15" Type="http://schemas.openxmlformats.org/officeDocument/2006/relationships/hyperlink" Target="https://www.taylorfrancis.com/books/9781351252768" TargetMode="External"/><Relationship Id="rId23" Type="http://schemas.openxmlformats.org/officeDocument/2006/relationships/hyperlink" Target="https://www.taylorfrancis.com/books/9781315098319" TargetMode="External"/><Relationship Id="rId28" Type="http://schemas.openxmlformats.org/officeDocument/2006/relationships/hyperlink" Target="https://www.taylorfrancis.com/books/9781315149820" TargetMode="External"/><Relationship Id="rId36" Type="http://schemas.openxmlformats.org/officeDocument/2006/relationships/hyperlink" Target="https://www.taylorfrancis.com/books/9780429489822" TargetMode="External"/><Relationship Id="rId49" Type="http://schemas.openxmlformats.org/officeDocument/2006/relationships/hyperlink" Target="https://www.taylorfrancis.com/books/9780429432125" TargetMode="External"/><Relationship Id="rId57" Type="http://schemas.openxmlformats.org/officeDocument/2006/relationships/hyperlink" Target="https://www.taylorfrancis.com/books/9780429489679" TargetMode="External"/><Relationship Id="rId106" Type="http://schemas.openxmlformats.org/officeDocument/2006/relationships/hyperlink" Target="https://www.taylorfrancis.com/books/9781315145600" TargetMode="External"/><Relationship Id="rId10" Type="http://schemas.openxmlformats.org/officeDocument/2006/relationships/hyperlink" Target="https://www.taylorfrancis.com/books/9781315201887" TargetMode="External"/><Relationship Id="rId31" Type="http://schemas.openxmlformats.org/officeDocument/2006/relationships/hyperlink" Target="https://www.taylorfrancis.com/books/9781351129053" TargetMode="External"/><Relationship Id="rId44" Type="http://schemas.openxmlformats.org/officeDocument/2006/relationships/hyperlink" Target="https://www.taylorfrancis.com/books/9781351239028" TargetMode="External"/><Relationship Id="rId52" Type="http://schemas.openxmlformats.org/officeDocument/2006/relationships/hyperlink" Target="https://www.taylorfrancis.com/books/9781351139328" TargetMode="External"/><Relationship Id="rId60" Type="http://schemas.openxmlformats.org/officeDocument/2006/relationships/hyperlink" Target="https://www.taylorfrancis.com/books/9781351183987" TargetMode="External"/><Relationship Id="rId65" Type="http://schemas.openxmlformats.org/officeDocument/2006/relationships/hyperlink" Target="https://www.taylorfrancis.com/books/9781351121392" TargetMode="External"/><Relationship Id="rId73" Type="http://schemas.openxmlformats.org/officeDocument/2006/relationships/hyperlink" Target="https://www.taylorfrancis.com/books/9781003239390" TargetMode="External"/><Relationship Id="rId78" Type="http://schemas.openxmlformats.org/officeDocument/2006/relationships/hyperlink" Target="https://www.taylorfrancis.com/books/9780429319082" TargetMode="External"/><Relationship Id="rId81" Type="http://schemas.openxmlformats.org/officeDocument/2006/relationships/hyperlink" Target="https://www.taylorfrancis.com/books/9781315110455" TargetMode="External"/><Relationship Id="rId86" Type="http://schemas.openxmlformats.org/officeDocument/2006/relationships/hyperlink" Target="https://www.taylorfrancis.com/books/9781351168366" TargetMode="External"/><Relationship Id="rId94" Type="http://schemas.openxmlformats.org/officeDocument/2006/relationships/hyperlink" Target="https://www.taylorfrancis.com/books/9780429322327" TargetMode="External"/><Relationship Id="rId99" Type="http://schemas.openxmlformats.org/officeDocument/2006/relationships/hyperlink" Target="https://www.taylorfrancis.com/books/9780429276606" TargetMode="External"/><Relationship Id="rId101" Type="http://schemas.openxmlformats.org/officeDocument/2006/relationships/hyperlink" Target="https://www.taylorfrancis.com/books/9781003001027" TargetMode="External"/><Relationship Id="rId4" Type="http://schemas.openxmlformats.org/officeDocument/2006/relationships/hyperlink" Target="https://www.taylorfrancis.com/books/9781003103424" TargetMode="External"/><Relationship Id="rId9" Type="http://schemas.openxmlformats.org/officeDocument/2006/relationships/hyperlink" Target="https://www.taylorfrancis.com/books/9781315537238" TargetMode="External"/><Relationship Id="rId13" Type="http://schemas.openxmlformats.org/officeDocument/2006/relationships/hyperlink" Target="https://www.taylorfrancis.com/books/9781315271996" TargetMode="External"/><Relationship Id="rId18" Type="http://schemas.openxmlformats.org/officeDocument/2006/relationships/hyperlink" Target="https://www.taylorfrancis.com/books/9781315512976" TargetMode="External"/><Relationship Id="rId39" Type="http://schemas.openxmlformats.org/officeDocument/2006/relationships/hyperlink" Target="https://www.taylorfrancis.com/books/9780429467363" TargetMode="External"/><Relationship Id="rId109" Type="http://schemas.openxmlformats.org/officeDocument/2006/relationships/hyperlink" Target="https://www.taylorfrancis.com/books/9781003035008" TargetMode="External"/><Relationship Id="rId34" Type="http://schemas.openxmlformats.org/officeDocument/2006/relationships/hyperlink" Target="https://www.taylorfrancis.com/books/9781351165365" TargetMode="External"/><Relationship Id="rId50" Type="http://schemas.openxmlformats.org/officeDocument/2006/relationships/hyperlink" Target="https://www.taylorfrancis.com/books/9781351174343" TargetMode="External"/><Relationship Id="rId55" Type="http://schemas.openxmlformats.org/officeDocument/2006/relationships/hyperlink" Target="https://www.taylorfrancis.com/books/9781351001809" TargetMode="External"/><Relationship Id="rId76" Type="http://schemas.openxmlformats.org/officeDocument/2006/relationships/hyperlink" Target="https://www.taylorfrancis.com/books/9780429201158" TargetMode="External"/><Relationship Id="rId97" Type="http://schemas.openxmlformats.org/officeDocument/2006/relationships/hyperlink" Target="https://www.taylorfrancis.com/books/9780429506109" TargetMode="External"/><Relationship Id="rId104" Type="http://schemas.openxmlformats.org/officeDocument/2006/relationships/hyperlink" Target="https://www.taylorfrancis.com/books/9781315618111" TargetMode="External"/><Relationship Id="rId7" Type="http://schemas.openxmlformats.org/officeDocument/2006/relationships/hyperlink" Target="https://www.taylorfrancis.com/books/9781315560342" TargetMode="External"/><Relationship Id="rId71" Type="http://schemas.openxmlformats.org/officeDocument/2006/relationships/hyperlink" Target="https://www.taylorfrancis.com/books/9781351263283" TargetMode="External"/><Relationship Id="rId92" Type="http://schemas.openxmlformats.org/officeDocument/2006/relationships/hyperlink" Target="https://www.taylorfrancis.com/books/9780429287688" TargetMode="External"/><Relationship Id="rId2" Type="http://schemas.openxmlformats.org/officeDocument/2006/relationships/hyperlink" Target="https://www.taylorfrancis.com/books/9781315228389" TargetMode="External"/><Relationship Id="rId29" Type="http://schemas.openxmlformats.org/officeDocument/2006/relationships/hyperlink" Target="https://www.taylorfrancis.com/books/9781315148724" TargetMode="External"/><Relationship Id="rId24" Type="http://schemas.openxmlformats.org/officeDocument/2006/relationships/hyperlink" Target="https://www.taylorfrancis.com/books/9781351123822" TargetMode="External"/><Relationship Id="rId40" Type="http://schemas.openxmlformats.org/officeDocument/2006/relationships/hyperlink" Target="https://www.taylorfrancis.com/books/9781351212359" TargetMode="External"/><Relationship Id="rId45" Type="http://schemas.openxmlformats.org/officeDocument/2006/relationships/hyperlink" Target="https://www.taylorfrancis.com/books/9781315164205" TargetMode="External"/><Relationship Id="rId66" Type="http://schemas.openxmlformats.org/officeDocument/2006/relationships/hyperlink" Target="https://www.taylorfrancis.com/books/9780429264344" TargetMode="External"/><Relationship Id="rId87" Type="http://schemas.openxmlformats.org/officeDocument/2006/relationships/hyperlink" Target="https://www.taylorfrancis.com/books/9780429260117" TargetMode="External"/><Relationship Id="rId110" Type="http://schemas.openxmlformats.org/officeDocument/2006/relationships/hyperlink" Target="https://www.taylorfrancis.com/books/9780429451553" TargetMode="External"/><Relationship Id="rId61" Type="http://schemas.openxmlformats.org/officeDocument/2006/relationships/hyperlink" Target="https://www.taylorfrancis.com/books/9781351117906" TargetMode="External"/><Relationship Id="rId82" Type="http://schemas.openxmlformats.org/officeDocument/2006/relationships/hyperlink" Target="https://www.taylorfrancis.com/books/9780429262098" TargetMode="External"/><Relationship Id="rId19" Type="http://schemas.openxmlformats.org/officeDocument/2006/relationships/hyperlink" Target="https://www.taylorfrancis.com/books/9781315467139" TargetMode="External"/><Relationship Id="rId14" Type="http://schemas.openxmlformats.org/officeDocument/2006/relationships/hyperlink" Target="https://www.taylorfrancis.com/books/9781315267777" TargetMode="External"/><Relationship Id="rId30" Type="http://schemas.openxmlformats.org/officeDocument/2006/relationships/hyperlink" Target="https://www.taylorfrancis.com/books/9780429431647" TargetMode="External"/><Relationship Id="rId35" Type="http://schemas.openxmlformats.org/officeDocument/2006/relationships/hyperlink" Target="https://www.taylorfrancis.com/books/9781315122649" TargetMode="External"/><Relationship Id="rId56" Type="http://schemas.openxmlformats.org/officeDocument/2006/relationships/hyperlink" Target="https://www.taylorfrancis.com/books/9781315159478" TargetMode="External"/><Relationship Id="rId77" Type="http://schemas.openxmlformats.org/officeDocument/2006/relationships/hyperlink" Target="https://www.taylorfrancis.com/books/9780429477751" TargetMode="External"/><Relationship Id="rId100" Type="http://schemas.openxmlformats.org/officeDocument/2006/relationships/hyperlink" Target="https://www.taylorfrancis.com/books/9780429344183" TargetMode="External"/><Relationship Id="rId105" Type="http://schemas.openxmlformats.org/officeDocument/2006/relationships/hyperlink" Target="https://www.taylorfrancis.com/books/9780429030963" TargetMode="External"/><Relationship Id="rId8" Type="http://schemas.openxmlformats.org/officeDocument/2006/relationships/hyperlink" Target="https://www.taylorfrancis.com/books/9780203767085" TargetMode="External"/><Relationship Id="rId51" Type="http://schemas.openxmlformats.org/officeDocument/2006/relationships/hyperlink" Target="https://www.taylorfrancis.com/books/9780203702017" TargetMode="External"/><Relationship Id="rId72" Type="http://schemas.openxmlformats.org/officeDocument/2006/relationships/hyperlink" Target="https://www.taylorfrancis.com/books/9781351103404" TargetMode="External"/><Relationship Id="rId93" Type="http://schemas.openxmlformats.org/officeDocument/2006/relationships/hyperlink" Target="https://www.taylorfrancis.com/books/9781315161068" TargetMode="External"/><Relationship Id="rId98" Type="http://schemas.openxmlformats.org/officeDocument/2006/relationships/hyperlink" Target="https://www.taylorfrancis.com/books/9781315146225" TargetMode="External"/><Relationship Id="rId3" Type="http://schemas.openxmlformats.org/officeDocument/2006/relationships/hyperlink" Target="https://www.taylorfrancis.com/books/9781315399300" TargetMode="External"/><Relationship Id="rId25" Type="http://schemas.openxmlformats.org/officeDocument/2006/relationships/hyperlink" Target="https://www.taylorfrancis.com/books/9781315451497" TargetMode="External"/><Relationship Id="rId46" Type="http://schemas.openxmlformats.org/officeDocument/2006/relationships/hyperlink" Target="https://www.taylorfrancis.com/books/9780429506086" TargetMode="External"/><Relationship Id="rId67" Type="http://schemas.openxmlformats.org/officeDocument/2006/relationships/hyperlink" Target="https://www.taylorfrancis.com/books/9780367140458" TargetMode="External"/><Relationship Id="rId20" Type="http://schemas.openxmlformats.org/officeDocument/2006/relationships/hyperlink" Target="https://www.taylorfrancis.com/books/9781315708508" TargetMode="External"/><Relationship Id="rId41" Type="http://schemas.openxmlformats.org/officeDocument/2006/relationships/hyperlink" Target="https://www.taylorfrancis.com/books/9781315112442" TargetMode="External"/><Relationship Id="rId62" Type="http://schemas.openxmlformats.org/officeDocument/2006/relationships/hyperlink" Target="https://www.taylorfrancis.com/books/9780429456817" TargetMode="External"/><Relationship Id="rId83" Type="http://schemas.openxmlformats.org/officeDocument/2006/relationships/hyperlink" Target="https://www.taylorfrancis.com/books/9780429293771" TargetMode="External"/><Relationship Id="rId88" Type="http://schemas.openxmlformats.org/officeDocument/2006/relationships/hyperlink" Target="https://www.taylorfrancis.com/books/9780429485640" TargetMode="External"/><Relationship Id="rId111" Type="http://schemas.openxmlformats.org/officeDocument/2006/relationships/hyperlink" Target="https://www.taylorfrancis.com/books/9780429326509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003138976" TargetMode="External"/><Relationship Id="rId21" Type="http://schemas.openxmlformats.org/officeDocument/2006/relationships/hyperlink" Target="https://www.taylorfrancis.com/books/9781315147581" TargetMode="External"/><Relationship Id="rId42" Type="http://schemas.openxmlformats.org/officeDocument/2006/relationships/hyperlink" Target="https://www.taylorfrancis.com/books/9780367855017" TargetMode="External"/><Relationship Id="rId47" Type="http://schemas.openxmlformats.org/officeDocument/2006/relationships/hyperlink" Target="https://www.taylorfrancis.com/books/9780429318863" TargetMode="External"/><Relationship Id="rId63" Type="http://schemas.openxmlformats.org/officeDocument/2006/relationships/hyperlink" Target="https://www.taylorfrancis.com/books/9780429316661" TargetMode="External"/><Relationship Id="rId68" Type="http://schemas.openxmlformats.org/officeDocument/2006/relationships/hyperlink" Target="https://www.taylorfrancis.com/books/9781003022985" TargetMode="External"/><Relationship Id="rId84" Type="http://schemas.openxmlformats.org/officeDocument/2006/relationships/hyperlink" Target="https://www.taylorfrancis.com/books/9780429274398" TargetMode="External"/><Relationship Id="rId89" Type="http://schemas.openxmlformats.org/officeDocument/2006/relationships/hyperlink" Target="https://www.taylorfrancis.com/books/9780429279065" TargetMode="External"/><Relationship Id="rId112" Type="http://schemas.openxmlformats.org/officeDocument/2006/relationships/hyperlink" Target="https://www.taylorfrancis.com/books/9781003046301" TargetMode="External"/><Relationship Id="rId16" Type="http://schemas.openxmlformats.org/officeDocument/2006/relationships/hyperlink" Target="https://www.taylorfrancis.com/books/9781315461854" TargetMode="External"/><Relationship Id="rId107" Type="http://schemas.openxmlformats.org/officeDocument/2006/relationships/hyperlink" Target="https://www.taylorfrancis.com/books/9780429022500" TargetMode="External"/><Relationship Id="rId11" Type="http://schemas.openxmlformats.org/officeDocument/2006/relationships/hyperlink" Target="https://www.taylorfrancis.com/books/9781351056588" TargetMode="External"/><Relationship Id="rId32" Type="http://schemas.openxmlformats.org/officeDocument/2006/relationships/hyperlink" Target="https://www.taylorfrancis.com/books/9780429446849" TargetMode="External"/><Relationship Id="rId37" Type="http://schemas.openxmlformats.org/officeDocument/2006/relationships/hyperlink" Target="https://www.taylorfrancis.com/books/9780429424847" TargetMode="External"/><Relationship Id="rId53" Type="http://schemas.openxmlformats.org/officeDocument/2006/relationships/hyperlink" Target="https://www.taylorfrancis.com/books/9781315161600" TargetMode="External"/><Relationship Id="rId58" Type="http://schemas.openxmlformats.org/officeDocument/2006/relationships/hyperlink" Target="https://www.taylorfrancis.com/books/9780429453830" TargetMode="External"/><Relationship Id="rId74" Type="http://schemas.openxmlformats.org/officeDocument/2006/relationships/hyperlink" Target="https://www.taylorfrancis.com/books/9781003004417" TargetMode="External"/><Relationship Id="rId79" Type="http://schemas.openxmlformats.org/officeDocument/2006/relationships/hyperlink" Target="https://www.taylorfrancis.com/books/9780367854287" TargetMode="External"/><Relationship Id="rId102" Type="http://schemas.openxmlformats.org/officeDocument/2006/relationships/hyperlink" Target="https://www.taylorfrancis.com/books/9781003002055" TargetMode="External"/><Relationship Id="rId123" Type="http://schemas.openxmlformats.org/officeDocument/2006/relationships/hyperlink" Target="https://www.taylorfrancis.com/books/9781003096481" TargetMode="External"/><Relationship Id="rId128" Type="http://schemas.openxmlformats.org/officeDocument/2006/relationships/hyperlink" Target="https://www.taylorfrancis.com/books/9781003008323" TargetMode="External"/><Relationship Id="rId5" Type="http://schemas.openxmlformats.org/officeDocument/2006/relationships/hyperlink" Target="https://www.taylorfrancis.com/books/9781315111599" TargetMode="External"/><Relationship Id="rId90" Type="http://schemas.openxmlformats.org/officeDocument/2006/relationships/hyperlink" Target="https://www.taylorfrancis.com/books/9781003047124" TargetMode="External"/><Relationship Id="rId95" Type="http://schemas.openxmlformats.org/officeDocument/2006/relationships/hyperlink" Target="https://www.taylorfrancis.com/books/9780429352379" TargetMode="External"/><Relationship Id="rId22" Type="http://schemas.openxmlformats.org/officeDocument/2006/relationships/hyperlink" Target="https://www.taylorfrancis.com/books/9781351113991" TargetMode="External"/><Relationship Id="rId27" Type="http://schemas.openxmlformats.org/officeDocument/2006/relationships/hyperlink" Target="https://www.taylorfrancis.com/books/9781315267098" TargetMode="External"/><Relationship Id="rId43" Type="http://schemas.openxmlformats.org/officeDocument/2006/relationships/hyperlink" Target="https://www.taylorfrancis.com/books/9780429425530" TargetMode="External"/><Relationship Id="rId48" Type="http://schemas.openxmlformats.org/officeDocument/2006/relationships/hyperlink" Target="https://www.taylorfrancis.com/books/9780429019159" TargetMode="External"/><Relationship Id="rId64" Type="http://schemas.openxmlformats.org/officeDocument/2006/relationships/hyperlink" Target="https://www.taylorfrancis.com/books/9781315182308" TargetMode="External"/><Relationship Id="rId69" Type="http://schemas.openxmlformats.org/officeDocument/2006/relationships/hyperlink" Target="https://www.taylorfrancis.com/books/9781003017011" TargetMode="External"/><Relationship Id="rId113" Type="http://schemas.openxmlformats.org/officeDocument/2006/relationships/hyperlink" Target="https://www.taylorfrancis.com/books/9780429054358" TargetMode="External"/><Relationship Id="rId118" Type="http://schemas.openxmlformats.org/officeDocument/2006/relationships/hyperlink" Target="https://www.taylorfrancis.com/books/9781003091622" TargetMode="External"/><Relationship Id="rId80" Type="http://schemas.openxmlformats.org/officeDocument/2006/relationships/hyperlink" Target="https://www.taylorfrancis.com/books/9780429265679" TargetMode="External"/><Relationship Id="rId85" Type="http://schemas.openxmlformats.org/officeDocument/2006/relationships/hyperlink" Target="https://www.taylorfrancis.com/books/9781003052012" TargetMode="External"/><Relationship Id="rId12" Type="http://schemas.openxmlformats.org/officeDocument/2006/relationships/hyperlink" Target="https://www.taylorfrancis.com/books/9781315162171" TargetMode="External"/><Relationship Id="rId17" Type="http://schemas.openxmlformats.org/officeDocument/2006/relationships/hyperlink" Target="https://www.taylorfrancis.com/books/9780429460951" TargetMode="External"/><Relationship Id="rId33" Type="http://schemas.openxmlformats.org/officeDocument/2006/relationships/hyperlink" Target="https://www.taylorfrancis.com/books/9780429277931" TargetMode="External"/><Relationship Id="rId38" Type="http://schemas.openxmlformats.org/officeDocument/2006/relationships/hyperlink" Target="https://www.taylorfrancis.com/books/9781351060431" TargetMode="External"/><Relationship Id="rId59" Type="http://schemas.openxmlformats.org/officeDocument/2006/relationships/hyperlink" Target="https://www.taylorfrancis.com/books/9781315163895" TargetMode="External"/><Relationship Id="rId103" Type="http://schemas.openxmlformats.org/officeDocument/2006/relationships/hyperlink" Target="https://www.taylorfrancis.com/books/9780367817053" TargetMode="External"/><Relationship Id="rId108" Type="http://schemas.openxmlformats.org/officeDocument/2006/relationships/hyperlink" Target="https://www.taylorfrancis.com/books/9780429278525" TargetMode="External"/><Relationship Id="rId124" Type="http://schemas.openxmlformats.org/officeDocument/2006/relationships/hyperlink" Target="https://www.taylorfrancis.com/books/9781003141556" TargetMode="External"/><Relationship Id="rId129" Type="http://schemas.openxmlformats.org/officeDocument/2006/relationships/hyperlink" Target="https://www.taylorfrancis.com/books/9780429341397" TargetMode="External"/><Relationship Id="rId54" Type="http://schemas.openxmlformats.org/officeDocument/2006/relationships/hyperlink" Target="https://www.taylorfrancis.com/books/9781351000352" TargetMode="External"/><Relationship Id="rId70" Type="http://schemas.openxmlformats.org/officeDocument/2006/relationships/hyperlink" Target="https://www.taylorfrancis.com/books/9780429023033" TargetMode="External"/><Relationship Id="rId75" Type="http://schemas.openxmlformats.org/officeDocument/2006/relationships/hyperlink" Target="https://www.taylorfrancis.com/books/9781003085430" TargetMode="External"/><Relationship Id="rId91" Type="http://schemas.openxmlformats.org/officeDocument/2006/relationships/hyperlink" Target="https://www.taylorfrancis.com/books/9781003058625" TargetMode="External"/><Relationship Id="rId96" Type="http://schemas.openxmlformats.org/officeDocument/2006/relationships/hyperlink" Target="https://www.taylorfrancis.com/books/9780429423154" TargetMode="External"/><Relationship Id="rId1" Type="http://schemas.openxmlformats.org/officeDocument/2006/relationships/hyperlink" Target="https://www.taylorfrancis.com/books/9780203704059" TargetMode="External"/><Relationship Id="rId6" Type="http://schemas.openxmlformats.org/officeDocument/2006/relationships/hyperlink" Target="https://www.taylorfrancis.com/books/9781315113272" TargetMode="External"/><Relationship Id="rId23" Type="http://schemas.openxmlformats.org/officeDocument/2006/relationships/hyperlink" Target="https://www.taylorfrancis.com/books/9781351118460" TargetMode="External"/><Relationship Id="rId28" Type="http://schemas.openxmlformats.org/officeDocument/2006/relationships/hyperlink" Target="https://www.taylorfrancis.com/books/9780429451904" TargetMode="External"/><Relationship Id="rId49" Type="http://schemas.openxmlformats.org/officeDocument/2006/relationships/hyperlink" Target="https://www.taylorfrancis.com/books/9781351040143" TargetMode="External"/><Relationship Id="rId114" Type="http://schemas.openxmlformats.org/officeDocument/2006/relationships/hyperlink" Target="https://www.taylorfrancis.com/books/9781003003342" TargetMode="External"/><Relationship Id="rId119" Type="http://schemas.openxmlformats.org/officeDocument/2006/relationships/hyperlink" Target="https://www.taylorfrancis.com/books/9781351136303" TargetMode="External"/><Relationship Id="rId44" Type="http://schemas.openxmlformats.org/officeDocument/2006/relationships/hyperlink" Target="https://www.taylorfrancis.com/books/9780429448652" TargetMode="External"/><Relationship Id="rId60" Type="http://schemas.openxmlformats.org/officeDocument/2006/relationships/hyperlink" Target="https://www.taylorfrancis.com/books/9780429058516" TargetMode="External"/><Relationship Id="rId65" Type="http://schemas.openxmlformats.org/officeDocument/2006/relationships/hyperlink" Target="https://www.taylorfrancis.com/books/9780429264207" TargetMode="External"/><Relationship Id="rId81" Type="http://schemas.openxmlformats.org/officeDocument/2006/relationships/hyperlink" Target="https://www.taylorfrancis.com/books/9780429464102" TargetMode="External"/><Relationship Id="rId86" Type="http://schemas.openxmlformats.org/officeDocument/2006/relationships/hyperlink" Target="https://www.taylorfrancis.com/books/9780429316821" TargetMode="External"/><Relationship Id="rId130" Type="http://schemas.openxmlformats.org/officeDocument/2006/relationships/hyperlink" Target="https://www.taylorfrancis.com/books/9781003035435" TargetMode="External"/><Relationship Id="rId13" Type="http://schemas.openxmlformats.org/officeDocument/2006/relationships/hyperlink" Target="https://www.taylorfrancis.com/books/9781351020022" TargetMode="External"/><Relationship Id="rId18" Type="http://schemas.openxmlformats.org/officeDocument/2006/relationships/hyperlink" Target="https://www.taylorfrancis.com/books/9781315200736" TargetMode="External"/><Relationship Id="rId39" Type="http://schemas.openxmlformats.org/officeDocument/2006/relationships/hyperlink" Target="https://www.taylorfrancis.com/books/9781351026383" TargetMode="External"/><Relationship Id="rId109" Type="http://schemas.openxmlformats.org/officeDocument/2006/relationships/hyperlink" Target="https://www.taylorfrancis.com/books/9781003052470" TargetMode="External"/><Relationship Id="rId34" Type="http://schemas.openxmlformats.org/officeDocument/2006/relationships/hyperlink" Target="https://www.taylorfrancis.com/books/9780429197987" TargetMode="External"/><Relationship Id="rId50" Type="http://schemas.openxmlformats.org/officeDocument/2006/relationships/hyperlink" Target="https://www.taylorfrancis.com/books/9780367814762" TargetMode="External"/><Relationship Id="rId55" Type="http://schemas.openxmlformats.org/officeDocument/2006/relationships/hyperlink" Target="https://www.taylorfrancis.com/books/9781315544120" TargetMode="External"/><Relationship Id="rId76" Type="http://schemas.openxmlformats.org/officeDocument/2006/relationships/hyperlink" Target="https://www.taylorfrancis.com/books/9781003048244" TargetMode="External"/><Relationship Id="rId97" Type="http://schemas.openxmlformats.org/officeDocument/2006/relationships/hyperlink" Target="https://www.taylorfrancis.com/books/9780429242854" TargetMode="External"/><Relationship Id="rId104" Type="http://schemas.openxmlformats.org/officeDocument/2006/relationships/hyperlink" Target="https://www.taylorfrancis.com/books/9780429263026" TargetMode="External"/><Relationship Id="rId120" Type="http://schemas.openxmlformats.org/officeDocument/2006/relationships/hyperlink" Target="https://www.taylorfrancis.com/books/9780429320590" TargetMode="External"/><Relationship Id="rId125" Type="http://schemas.openxmlformats.org/officeDocument/2006/relationships/hyperlink" Target="https://www.taylorfrancis.com/books/9781315166308" TargetMode="External"/><Relationship Id="rId7" Type="http://schemas.openxmlformats.org/officeDocument/2006/relationships/hyperlink" Target="https://www.taylorfrancis.com/books/9781351019668" TargetMode="External"/><Relationship Id="rId71" Type="http://schemas.openxmlformats.org/officeDocument/2006/relationships/hyperlink" Target="https://www.taylorfrancis.com/books/9781003005803" TargetMode="External"/><Relationship Id="rId92" Type="http://schemas.openxmlformats.org/officeDocument/2006/relationships/hyperlink" Target="https://www.taylorfrancis.com/books/9780429354793" TargetMode="External"/><Relationship Id="rId2" Type="http://schemas.openxmlformats.org/officeDocument/2006/relationships/hyperlink" Target="https://www.taylorfrancis.com/books/9781315167909" TargetMode="External"/><Relationship Id="rId29" Type="http://schemas.openxmlformats.org/officeDocument/2006/relationships/hyperlink" Target="https://www.taylorfrancis.com/books/9781315622842" TargetMode="External"/><Relationship Id="rId24" Type="http://schemas.openxmlformats.org/officeDocument/2006/relationships/hyperlink" Target="https://www.taylorfrancis.com/books/9780429490897" TargetMode="External"/><Relationship Id="rId40" Type="http://schemas.openxmlformats.org/officeDocument/2006/relationships/hyperlink" Target="https://www.taylorfrancis.com/books/9780429507953" TargetMode="External"/><Relationship Id="rId45" Type="http://schemas.openxmlformats.org/officeDocument/2006/relationships/hyperlink" Target="https://www.taylorfrancis.com/books/9780367855352" TargetMode="External"/><Relationship Id="rId66" Type="http://schemas.openxmlformats.org/officeDocument/2006/relationships/hyperlink" Target="https://www.taylorfrancis.com/books/9780429293078" TargetMode="External"/><Relationship Id="rId87" Type="http://schemas.openxmlformats.org/officeDocument/2006/relationships/hyperlink" Target="https://www.taylorfrancis.com/books/9781003025887" TargetMode="External"/><Relationship Id="rId110" Type="http://schemas.openxmlformats.org/officeDocument/2006/relationships/hyperlink" Target="https://www.taylorfrancis.com/books/9781003090342" TargetMode="External"/><Relationship Id="rId115" Type="http://schemas.openxmlformats.org/officeDocument/2006/relationships/hyperlink" Target="https://www.taylorfrancis.com/books/9781003053354" TargetMode="External"/><Relationship Id="rId131" Type="http://schemas.openxmlformats.org/officeDocument/2006/relationships/hyperlink" Target="https://www.taylorfrancis.com/books/9780429320163" TargetMode="External"/><Relationship Id="rId61" Type="http://schemas.openxmlformats.org/officeDocument/2006/relationships/hyperlink" Target="https://www.taylorfrancis.com/books/9781315282213" TargetMode="External"/><Relationship Id="rId82" Type="http://schemas.openxmlformats.org/officeDocument/2006/relationships/hyperlink" Target="https://www.taylorfrancis.com/books/9781003034841" TargetMode="External"/><Relationship Id="rId19" Type="http://schemas.openxmlformats.org/officeDocument/2006/relationships/hyperlink" Target="https://www.taylorfrancis.com/books/9780429487675" TargetMode="External"/><Relationship Id="rId14" Type="http://schemas.openxmlformats.org/officeDocument/2006/relationships/hyperlink" Target="https://www.taylorfrancis.com/books/9781315620220" TargetMode="External"/><Relationship Id="rId30" Type="http://schemas.openxmlformats.org/officeDocument/2006/relationships/hyperlink" Target="https://www.taylorfrancis.com/books/9780429290008" TargetMode="External"/><Relationship Id="rId35" Type="http://schemas.openxmlformats.org/officeDocument/2006/relationships/hyperlink" Target="https://www.taylorfrancis.com/books/9780429026850" TargetMode="External"/><Relationship Id="rId56" Type="http://schemas.openxmlformats.org/officeDocument/2006/relationships/hyperlink" Target="https://www.taylorfrancis.com/books/9781351109314" TargetMode="External"/><Relationship Id="rId77" Type="http://schemas.openxmlformats.org/officeDocument/2006/relationships/hyperlink" Target="https://www.taylorfrancis.com/books/9780429243332" TargetMode="External"/><Relationship Id="rId100" Type="http://schemas.openxmlformats.org/officeDocument/2006/relationships/hyperlink" Target="https://www.taylorfrancis.com/books/9781003031765" TargetMode="External"/><Relationship Id="rId105" Type="http://schemas.openxmlformats.org/officeDocument/2006/relationships/hyperlink" Target="https://www.taylorfrancis.com/books/9780429453199" TargetMode="External"/><Relationship Id="rId126" Type="http://schemas.openxmlformats.org/officeDocument/2006/relationships/hyperlink" Target="https://www.taylorfrancis.com/books/9781003127772" TargetMode="External"/><Relationship Id="rId8" Type="http://schemas.openxmlformats.org/officeDocument/2006/relationships/hyperlink" Target="https://www.taylorfrancis.com/books/9780203705780" TargetMode="External"/><Relationship Id="rId51" Type="http://schemas.openxmlformats.org/officeDocument/2006/relationships/hyperlink" Target="https://www.taylorfrancis.com/books/9781315268859" TargetMode="External"/><Relationship Id="rId72" Type="http://schemas.openxmlformats.org/officeDocument/2006/relationships/hyperlink" Target="https://www.taylorfrancis.com/books/9780367817213" TargetMode="External"/><Relationship Id="rId93" Type="http://schemas.openxmlformats.org/officeDocument/2006/relationships/hyperlink" Target="https://www.taylorfrancis.com/books/9781315101828" TargetMode="External"/><Relationship Id="rId98" Type="http://schemas.openxmlformats.org/officeDocument/2006/relationships/hyperlink" Target="https://www.taylorfrancis.com/books/9781003097266" TargetMode="External"/><Relationship Id="rId121" Type="http://schemas.openxmlformats.org/officeDocument/2006/relationships/hyperlink" Target="https://www.taylorfrancis.com/books/9781003108184" TargetMode="External"/><Relationship Id="rId3" Type="http://schemas.openxmlformats.org/officeDocument/2006/relationships/hyperlink" Target="https://www.taylorfrancis.com/books/9781315209838" TargetMode="External"/><Relationship Id="rId25" Type="http://schemas.openxmlformats.org/officeDocument/2006/relationships/hyperlink" Target="https://www.taylorfrancis.com/books/9780429437328" TargetMode="External"/><Relationship Id="rId46" Type="http://schemas.openxmlformats.org/officeDocument/2006/relationships/hyperlink" Target="https://www.taylorfrancis.com/books/9781315115689" TargetMode="External"/><Relationship Id="rId67" Type="http://schemas.openxmlformats.org/officeDocument/2006/relationships/hyperlink" Target="https://www.taylorfrancis.com/books/9780429329418" TargetMode="External"/><Relationship Id="rId116" Type="http://schemas.openxmlformats.org/officeDocument/2006/relationships/hyperlink" Target="https://www.taylorfrancis.com/books/9781003089582" TargetMode="External"/><Relationship Id="rId20" Type="http://schemas.openxmlformats.org/officeDocument/2006/relationships/hyperlink" Target="https://www.taylorfrancis.com/books/9781315148090" TargetMode="External"/><Relationship Id="rId41" Type="http://schemas.openxmlformats.org/officeDocument/2006/relationships/hyperlink" Target="https://www.taylorfrancis.com/books/9780429276781" TargetMode="External"/><Relationship Id="rId62" Type="http://schemas.openxmlformats.org/officeDocument/2006/relationships/hyperlink" Target="https://www.taylorfrancis.com/books/9780429276415" TargetMode="External"/><Relationship Id="rId83" Type="http://schemas.openxmlformats.org/officeDocument/2006/relationships/hyperlink" Target="https://www.taylorfrancis.com/books/9781003083412" TargetMode="External"/><Relationship Id="rId88" Type="http://schemas.openxmlformats.org/officeDocument/2006/relationships/hyperlink" Target="https://www.taylorfrancis.com/books/9781003015789" TargetMode="External"/><Relationship Id="rId111" Type="http://schemas.openxmlformats.org/officeDocument/2006/relationships/hyperlink" Target="https://www.taylorfrancis.com/books/9780429342264" TargetMode="External"/><Relationship Id="rId15" Type="http://schemas.openxmlformats.org/officeDocument/2006/relationships/hyperlink" Target="https://www.taylorfrancis.com/books/9781351055666" TargetMode="External"/><Relationship Id="rId36" Type="http://schemas.openxmlformats.org/officeDocument/2006/relationships/hyperlink" Target="https://www.taylorfrancis.com/books/9780429436055" TargetMode="External"/><Relationship Id="rId57" Type="http://schemas.openxmlformats.org/officeDocument/2006/relationships/hyperlink" Target="https://www.taylorfrancis.com/books/9781315768175" TargetMode="External"/><Relationship Id="rId106" Type="http://schemas.openxmlformats.org/officeDocument/2006/relationships/hyperlink" Target="https://www.taylorfrancis.com/books/9781003017318" TargetMode="External"/><Relationship Id="rId127" Type="http://schemas.openxmlformats.org/officeDocument/2006/relationships/hyperlink" Target="https://www.taylorfrancis.com/books/9781003038207" TargetMode="External"/><Relationship Id="rId10" Type="http://schemas.openxmlformats.org/officeDocument/2006/relationships/hyperlink" Target="https://www.taylorfrancis.com/books/9781315437736" TargetMode="External"/><Relationship Id="rId31" Type="http://schemas.openxmlformats.org/officeDocument/2006/relationships/hyperlink" Target="https://www.taylorfrancis.com/books/9780429423925" TargetMode="External"/><Relationship Id="rId52" Type="http://schemas.openxmlformats.org/officeDocument/2006/relationships/hyperlink" Target="https://www.taylorfrancis.com/books/9781315276182" TargetMode="External"/><Relationship Id="rId73" Type="http://schemas.openxmlformats.org/officeDocument/2006/relationships/hyperlink" Target="https://www.taylorfrancis.com/books/9781003047889" TargetMode="External"/><Relationship Id="rId78" Type="http://schemas.openxmlformats.org/officeDocument/2006/relationships/hyperlink" Target="https://www.taylorfrancis.com/books/9780429341298" TargetMode="External"/><Relationship Id="rId94" Type="http://schemas.openxmlformats.org/officeDocument/2006/relationships/hyperlink" Target="https://www.taylorfrancis.com/books/9781003056027" TargetMode="External"/><Relationship Id="rId99" Type="http://schemas.openxmlformats.org/officeDocument/2006/relationships/hyperlink" Target="https://www.taylorfrancis.com/books/9780429344268" TargetMode="External"/><Relationship Id="rId101" Type="http://schemas.openxmlformats.org/officeDocument/2006/relationships/hyperlink" Target="https://www.taylorfrancis.com/books/9780429430145" TargetMode="External"/><Relationship Id="rId122" Type="http://schemas.openxmlformats.org/officeDocument/2006/relationships/hyperlink" Target="https://www.taylorfrancis.com/books/9780429318115" TargetMode="External"/><Relationship Id="rId4" Type="http://schemas.openxmlformats.org/officeDocument/2006/relationships/hyperlink" Target="https://www.taylorfrancis.com/books/9780429452840" TargetMode="External"/><Relationship Id="rId9" Type="http://schemas.openxmlformats.org/officeDocument/2006/relationships/hyperlink" Target="https://www.taylorfrancis.com/books/9781315166919" TargetMode="External"/><Relationship Id="rId26" Type="http://schemas.openxmlformats.org/officeDocument/2006/relationships/hyperlink" Target="https://www.taylorfrancis.com/books/9780429439346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003111320" TargetMode="External"/><Relationship Id="rId21" Type="http://schemas.openxmlformats.org/officeDocument/2006/relationships/hyperlink" Target="https://www.taylorfrancis.com/books/9780429424861" TargetMode="External"/><Relationship Id="rId42" Type="http://schemas.openxmlformats.org/officeDocument/2006/relationships/hyperlink" Target="https://www.taylorfrancis.com/books/9780429326295" TargetMode="External"/><Relationship Id="rId63" Type="http://schemas.openxmlformats.org/officeDocument/2006/relationships/hyperlink" Target="https://www.taylorfrancis.com/books/9780429433917" TargetMode="External"/><Relationship Id="rId84" Type="http://schemas.openxmlformats.org/officeDocument/2006/relationships/hyperlink" Target="https://www.taylorfrancis.com/books/9780429398612" TargetMode="External"/><Relationship Id="rId138" Type="http://schemas.openxmlformats.org/officeDocument/2006/relationships/hyperlink" Target="https://www.taylorfrancis.com/books/9781003230281" TargetMode="External"/><Relationship Id="rId107" Type="http://schemas.openxmlformats.org/officeDocument/2006/relationships/hyperlink" Target="https://www.taylorfrancis.com/books/9781003025115" TargetMode="External"/><Relationship Id="rId11" Type="http://schemas.openxmlformats.org/officeDocument/2006/relationships/hyperlink" Target="https://www.taylorfrancis.com/books/9781315280936" TargetMode="External"/><Relationship Id="rId32" Type="http://schemas.openxmlformats.org/officeDocument/2006/relationships/hyperlink" Target="https://www.taylorfrancis.com/books/9780429465659" TargetMode="External"/><Relationship Id="rId53" Type="http://schemas.openxmlformats.org/officeDocument/2006/relationships/hyperlink" Target="https://www.taylorfrancis.com/books/9780429318795" TargetMode="External"/><Relationship Id="rId74" Type="http://schemas.openxmlformats.org/officeDocument/2006/relationships/hyperlink" Target="https://www.taylorfrancis.com/books/9781315560502" TargetMode="External"/><Relationship Id="rId128" Type="http://schemas.openxmlformats.org/officeDocument/2006/relationships/hyperlink" Target="https://www.taylorfrancis.com/books/9780367823917" TargetMode="External"/><Relationship Id="rId5" Type="http://schemas.openxmlformats.org/officeDocument/2006/relationships/hyperlink" Target="https://www.taylorfrancis.com/books/9780429399503" TargetMode="External"/><Relationship Id="rId90" Type="http://schemas.openxmlformats.org/officeDocument/2006/relationships/hyperlink" Target="https://www.taylorfrancis.com/books/9781315735276" TargetMode="External"/><Relationship Id="rId95" Type="http://schemas.openxmlformats.org/officeDocument/2006/relationships/hyperlink" Target="https://www.taylorfrancis.com/books/9780429265723" TargetMode="External"/><Relationship Id="rId22" Type="http://schemas.openxmlformats.org/officeDocument/2006/relationships/hyperlink" Target="https://www.taylorfrancis.com/books/9781315467658" TargetMode="External"/><Relationship Id="rId27" Type="http://schemas.openxmlformats.org/officeDocument/2006/relationships/hyperlink" Target="https://www.taylorfrancis.com/books/9780429435720" TargetMode="External"/><Relationship Id="rId43" Type="http://schemas.openxmlformats.org/officeDocument/2006/relationships/hyperlink" Target="https://www.taylorfrancis.com/books/9780429331695" TargetMode="External"/><Relationship Id="rId48" Type="http://schemas.openxmlformats.org/officeDocument/2006/relationships/hyperlink" Target="https://www.taylorfrancis.com/books/9780429344442" TargetMode="External"/><Relationship Id="rId64" Type="http://schemas.openxmlformats.org/officeDocument/2006/relationships/hyperlink" Target="https://www.taylorfrancis.com/books/9781315212241" TargetMode="External"/><Relationship Id="rId69" Type="http://schemas.openxmlformats.org/officeDocument/2006/relationships/hyperlink" Target="https://www.taylorfrancis.com/books/9781351211062" TargetMode="External"/><Relationship Id="rId113" Type="http://schemas.openxmlformats.org/officeDocument/2006/relationships/hyperlink" Target="https://www.taylorfrancis.com/books/9781003125976" TargetMode="External"/><Relationship Id="rId118" Type="http://schemas.openxmlformats.org/officeDocument/2006/relationships/hyperlink" Target="https://www.taylorfrancis.com/books/9781003154631" TargetMode="External"/><Relationship Id="rId134" Type="http://schemas.openxmlformats.org/officeDocument/2006/relationships/hyperlink" Target="https://www.taylorfrancis.com/books/9781315752167" TargetMode="External"/><Relationship Id="rId139" Type="http://schemas.openxmlformats.org/officeDocument/2006/relationships/hyperlink" Target="https://www.taylorfrancis.com/books/9781003226161" TargetMode="External"/><Relationship Id="rId80" Type="http://schemas.openxmlformats.org/officeDocument/2006/relationships/hyperlink" Target="https://www.taylorfrancis.com/books/9781315169972" TargetMode="External"/><Relationship Id="rId85" Type="http://schemas.openxmlformats.org/officeDocument/2006/relationships/hyperlink" Target="https://www.taylorfrancis.com/books/9780429324857" TargetMode="External"/><Relationship Id="rId12" Type="http://schemas.openxmlformats.org/officeDocument/2006/relationships/hyperlink" Target="https://www.taylorfrancis.com/books/9781315405148" TargetMode="External"/><Relationship Id="rId17" Type="http://schemas.openxmlformats.org/officeDocument/2006/relationships/hyperlink" Target="https://www.taylorfrancis.com/books/9780429401879" TargetMode="External"/><Relationship Id="rId33" Type="http://schemas.openxmlformats.org/officeDocument/2006/relationships/hyperlink" Target="https://www.taylorfrancis.com/books/9780429491597" TargetMode="External"/><Relationship Id="rId38" Type="http://schemas.openxmlformats.org/officeDocument/2006/relationships/hyperlink" Target="https://www.taylorfrancis.com/books/9781351174749" TargetMode="External"/><Relationship Id="rId59" Type="http://schemas.openxmlformats.org/officeDocument/2006/relationships/hyperlink" Target="https://www.taylorfrancis.com/books/9780429326875" TargetMode="External"/><Relationship Id="rId103" Type="http://schemas.openxmlformats.org/officeDocument/2006/relationships/hyperlink" Target="https://www.taylorfrancis.com/books/9781003149347" TargetMode="External"/><Relationship Id="rId108" Type="http://schemas.openxmlformats.org/officeDocument/2006/relationships/hyperlink" Target="https://www.taylorfrancis.com/books/9781003049043" TargetMode="External"/><Relationship Id="rId124" Type="http://schemas.openxmlformats.org/officeDocument/2006/relationships/hyperlink" Target="https://www.taylorfrancis.com/books/9781003155317" TargetMode="External"/><Relationship Id="rId129" Type="http://schemas.openxmlformats.org/officeDocument/2006/relationships/hyperlink" Target="https://www.taylorfrancis.com/books/9781003029335" TargetMode="External"/><Relationship Id="rId54" Type="http://schemas.openxmlformats.org/officeDocument/2006/relationships/hyperlink" Target="https://www.taylorfrancis.com/books/9781003086338" TargetMode="External"/><Relationship Id="rId70" Type="http://schemas.openxmlformats.org/officeDocument/2006/relationships/hyperlink" Target="https://www.taylorfrancis.com/books/9780429056673" TargetMode="External"/><Relationship Id="rId75" Type="http://schemas.openxmlformats.org/officeDocument/2006/relationships/hyperlink" Target="https://www.taylorfrancis.com/books/9780429055676" TargetMode="External"/><Relationship Id="rId91" Type="http://schemas.openxmlformats.org/officeDocument/2006/relationships/hyperlink" Target="https://www.taylorfrancis.com/books/9781003106562" TargetMode="External"/><Relationship Id="rId96" Type="http://schemas.openxmlformats.org/officeDocument/2006/relationships/hyperlink" Target="https://www.taylorfrancis.com/books/9780429243295" TargetMode="External"/><Relationship Id="rId140" Type="http://schemas.openxmlformats.org/officeDocument/2006/relationships/hyperlink" Target="https://www.taylorfrancis.com/books/9781003178552" TargetMode="External"/><Relationship Id="rId145" Type="http://schemas.openxmlformats.org/officeDocument/2006/relationships/hyperlink" Target="https://www.taylorfrancis.com/books/9781003212430" TargetMode="External"/><Relationship Id="rId1" Type="http://schemas.openxmlformats.org/officeDocument/2006/relationships/hyperlink" Target="https://www.taylorfrancis.com/books/9781351232791" TargetMode="External"/><Relationship Id="rId6" Type="http://schemas.openxmlformats.org/officeDocument/2006/relationships/hyperlink" Target="https://www.taylorfrancis.com/books/9781351061902" TargetMode="External"/><Relationship Id="rId23" Type="http://schemas.openxmlformats.org/officeDocument/2006/relationships/hyperlink" Target="https://www.taylorfrancis.com/books/9780429203541" TargetMode="External"/><Relationship Id="rId28" Type="http://schemas.openxmlformats.org/officeDocument/2006/relationships/hyperlink" Target="https://www.taylorfrancis.com/books/9780429244575" TargetMode="External"/><Relationship Id="rId49" Type="http://schemas.openxmlformats.org/officeDocument/2006/relationships/hyperlink" Target="https://www.taylorfrancis.com/books/9780367822446" TargetMode="External"/><Relationship Id="rId114" Type="http://schemas.openxmlformats.org/officeDocument/2006/relationships/hyperlink" Target="https://www.taylorfrancis.com/books/9781003015529" TargetMode="External"/><Relationship Id="rId119" Type="http://schemas.openxmlformats.org/officeDocument/2006/relationships/hyperlink" Target="https://www.taylorfrancis.com/books/9781003196617" TargetMode="External"/><Relationship Id="rId44" Type="http://schemas.openxmlformats.org/officeDocument/2006/relationships/hyperlink" Target="https://www.taylorfrancis.com/books/9780429023477" TargetMode="External"/><Relationship Id="rId60" Type="http://schemas.openxmlformats.org/officeDocument/2006/relationships/hyperlink" Target="https://www.taylorfrancis.com/books/9781003126928" TargetMode="External"/><Relationship Id="rId65" Type="http://schemas.openxmlformats.org/officeDocument/2006/relationships/hyperlink" Target="https://www.taylorfrancis.com/books/9780429020865" TargetMode="External"/><Relationship Id="rId81" Type="http://schemas.openxmlformats.org/officeDocument/2006/relationships/hyperlink" Target="https://www.taylorfrancis.com/books/9781003037200" TargetMode="External"/><Relationship Id="rId86" Type="http://schemas.openxmlformats.org/officeDocument/2006/relationships/hyperlink" Target="https://www.taylorfrancis.com/books/9781003036005" TargetMode="External"/><Relationship Id="rId130" Type="http://schemas.openxmlformats.org/officeDocument/2006/relationships/hyperlink" Target="https://www.taylorfrancis.com/books/9781003258117" TargetMode="External"/><Relationship Id="rId135" Type="http://schemas.openxmlformats.org/officeDocument/2006/relationships/hyperlink" Target="https://www.taylorfrancis.com/books/9781315149165" TargetMode="External"/><Relationship Id="rId13" Type="http://schemas.openxmlformats.org/officeDocument/2006/relationships/hyperlink" Target="https://www.taylorfrancis.com/books/9781351009126" TargetMode="External"/><Relationship Id="rId18" Type="http://schemas.openxmlformats.org/officeDocument/2006/relationships/hyperlink" Target="https://www.taylorfrancis.com/books/9780367187903" TargetMode="External"/><Relationship Id="rId39" Type="http://schemas.openxmlformats.org/officeDocument/2006/relationships/hyperlink" Target="https://www.taylorfrancis.com/books/9781351120180" TargetMode="External"/><Relationship Id="rId109" Type="http://schemas.openxmlformats.org/officeDocument/2006/relationships/hyperlink" Target="https://www.taylorfrancis.com/books/9781003186625" TargetMode="External"/><Relationship Id="rId34" Type="http://schemas.openxmlformats.org/officeDocument/2006/relationships/hyperlink" Target="https://www.taylorfrancis.com/books/9781351002387" TargetMode="External"/><Relationship Id="rId50" Type="http://schemas.openxmlformats.org/officeDocument/2006/relationships/hyperlink" Target="https://www.taylorfrancis.com/books/9780367486938" TargetMode="External"/><Relationship Id="rId55" Type="http://schemas.openxmlformats.org/officeDocument/2006/relationships/hyperlink" Target="https://www.taylorfrancis.com/books/9780429203398" TargetMode="External"/><Relationship Id="rId76" Type="http://schemas.openxmlformats.org/officeDocument/2006/relationships/hyperlink" Target="https://www.taylorfrancis.com/books/9781315232249" TargetMode="External"/><Relationship Id="rId97" Type="http://schemas.openxmlformats.org/officeDocument/2006/relationships/hyperlink" Target="https://www.taylorfrancis.com/books/9780429259616" TargetMode="External"/><Relationship Id="rId104" Type="http://schemas.openxmlformats.org/officeDocument/2006/relationships/hyperlink" Target="https://www.taylorfrancis.com/books/9780367855550" TargetMode="External"/><Relationship Id="rId120" Type="http://schemas.openxmlformats.org/officeDocument/2006/relationships/hyperlink" Target="https://www.taylorfrancis.com/books/9781003197782" TargetMode="External"/><Relationship Id="rId125" Type="http://schemas.openxmlformats.org/officeDocument/2006/relationships/hyperlink" Target="https://www.taylorfrancis.com/books/9781315144733" TargetMode="External"/><Relationship Id="rId141" Type="http://schemas.openxmlformats.org/officeDocument/2006/relationships/hyperlink" Target="https://www.taylorfrancis.com/books/9781003155492" TargetMode="External"/><Relationship Id="rId7" Type="http://schemas.openxmlformats.org/officeDocument/2006/relationships/hyperlink" Target="https://www.taylorfrancis.com/books/9780429451669" TargetMode="External"/><Relationship Id="rId71" Type="http://schemas.openxmlformats.org/officeDocument/2006/relationships/hyperlink" Target="https://www.taylorfrancis.com/books/9781351003100" TargetMode="External"/><Relationship Id="rId92" Type="http://schemas.openxmlformats.org/officeDocument/2006/relationships/hyperlink" Target="https://www.taylorfrancis.com/books/9781315460536" TargetMode="External"/><Relationship Id="rId2" Type="http://schemas.openxmlformats.org/officeDocument/2006/relationships/hyperlink" Target="https://www.taylorfrancis.com/books/9781315531410" TargetMode="External"/><Relationship Id="rId29" Type="http://schemas.openxmlformats.org/officeDocument/2006/relationships/hyperlink" Target="https://www.taylorfrancis.com/books/9780429340383" TargetMode="External"/><Relationship Id="rId24" Type="http://schemas.openxmlformats.org/officeDocument/2006/relationships/hyperlink" Target="https://www.taylorfrancis.com/books/9780429259234" TargetMode="External"/><Relationship Id="rId40" Type="http://schemas.openxmlformats.org/officeDocument/2006/relationships/hyperlink" Target="https://www.taylorfrancis.com/books/9781351059190" TargetMode="External"/><Relationship Id="rId45" Type="http://schemas.openxmlformats.org/officeDocument/2006/relationships/hyperlink" Target="https://www.taylorfrancis.com/books/9780429428296" TargetMode="External"/><Relationship Id="rId66" Type="http://schemas.openxmlformats.org/officeDocument/2006/relationships/hyperlink" Target="https://www.taylorfrancis.com/books/9780429487729" TargetMode="External"/><Relationship Id="rId87" Type="http://schemas.openxmlformats.org/officeDocument/2006/relationships/hyperlink" Target="https://www.taylorfrancis.com/books/9780429288272" TargetMode="External"/><Relationship Id="rId110" Type="http://schemas.openxmlformats.org/officeDocument/2006/relationships/hyperlink" Target="https://www.taylorfrancis.com/books/9781003053859" TargetMode="External"/><Relationship Id="rId115" Type="http://schemas.openxmlformats.org/officeDocument/2006/relationships/hyperlink" Target="https://www.taylorfrancis.com/books/9780429275593" TargetMode="External"/><Relationship Id="rId131" Type="http://schemas.openxmlformats.org/officeDocument/2006/relationships/hyperlink" Target="https://www.taylorfrancis.com/books/9781003202356" TargetMode="External"/><Relationship Id="rId136" Type="http://schemas.openxmlformats.org/officeDocument/2006/relationships/hyperlink" Target="https://www.taylorfrancis.com/books/9781003259664" TargetMode="External"/><Relationship Id="rId61" Type="http://schemas.openxmlformats.org/officeDocument/2006/relationships/hyperlink" Target="https://www.taylorfrancis.com/books/9780429431623" TargetMode="External"/><Relationship Id="rId82" Type="http://schemas.openxmlformats.org/officeDocument/2006/relationships/hyperlink" Target="https://www.taylorfrancis.com/books/9781003080688" TargetMode="External"/><Relationship Id="rId19" Type="http://schemas.openxmlformats.org/officeDocument/2006/relationships/hyperlink" Target="https://www.taylorfrancis.com/books/9780429264320" TargetMode="External"/><Relationship Id="rId14" Type="http://schemas.openxmlformats.org/officeDocument/2006/relationships/hyperlink" Target="https://www.taylorfrancis.com/books/9781315110042" TargetMode="External"/><Relationship Id="rId30" Type="http://schemas.openxmlformats.org/officeDocument/2006/relationships/hyperlink" Target="https://www.taylorfrancis.com/books/9780429264092" TargetMode="External"/><Relationship Id="rId35" Type="http://schemas.openxmlformats.org/officeDocument/2006/relationships/hyperlink" Target="https://www.taylorfrancis.com/books/9780429316517" TargetMode="External"/><Relationship Id="rId56" Type="http://schemas.openxmlformats.org/officeDocument/2006/relationships/hyperlink" Target="https://www.taylorfrancis.com/books/9781003087984" TargetMode="External"/><Relationship Id="rId77" Type="http://schemas.openxmlformats.org/officeDocument/2006/relationships/hyperlink" Target="https://www.taylorfrancis.com/books/9780429441332" TargetMode="External"/><Relationship Id="rId100" Type="http://schemas.openxmlformats.org/officeDocument/2006/relationships/hyperlink" Target="https://www.taylorfrancis.com/books/9780429322396" TargetMode="External"/><Relationship Id="rId105" Type="http://schemas.openxmlformats.org/officeDocument/2006/relationships/hyperlink" Target="https://www.taylorfrancis.com/books/9781003153450" TargetMode="External"/><Relationship Id="rId126" Type="http://schemas.openxmlformats.org/officeDocument/2006/relationships/hyperlink" Target="https://www.taylorfrancis.com/books/9781003001379" TargetMode="External"/><Relationship Id="rId8" Type="http://schemas.openxmlformats.org/officeDocument/2006/relationships/hyperlink" Target="https://www.taylorfrancis.com/books/9781315284095" TargetMode="External"/><Relationship Id="rId51" Type="http://schemas.openxmlformats.org/officeDocument/2006/relationships/hyperlink" Target="https://www.taylorfrancis.com/books/9781003006787" TargetMode="External"/><Relationship Id="rId72" Type="http://schemas.openxmlformats.org/officeDocument/2006/relationships/hyperlink" Target="https://www.taylorfrancis.com/books/9781315180144" TargetMode="External"/><Relationship Id="rId93" Type="http://schemas.openxmlformats.org/officeDocument/2006/relationships/hyperlink" Target="https://www.taylorfrancis.com/books/9780367854591" TargetMode="External"/><Relationship Id="rId98" Type="http://schemas.openxmlformats.org/officeDocument/2006/relationships/hyperlink" Target="https://www.taylorfrancis.com/books/9781003146803" TargetMode="External"/><Relationship Id="rId121" Type="http://schemas.openxmlformats.org/officeDocument/2006/relationships/hyperlink" Target="https://www.taylorfrancis.com/books/9781003171331" TargetMode="External"/><Relationship Id="rId142" Type="http://schemas.openxmlformats.org/officeDocument/2006/relationships/hyperlink" Target="https://www.taylorfrancis.com/books/9781003138365" TargetMode="External"/><Relationship Id="rId3" Type="http://schemas.openxmlformats.org/officeDocument/2006/relationships/hyperlink" Target="https://www.taylorfrancis.com/books/9781351033381" TargetMode="External"/><Relationship Id="rId25" Type="http://schemas.openxmlformats.org/officeDocument/2006/relationships/hyperlink" Target="https://www.taylorfrancis.com/books/9780429055270" TargetMode="External"/><Relationship Id="rId46" Type="http://schemas.openxmlformats.org/officeDocument/2006/relationships/hyperlink" Target="https://www.taylorfrancis.com/books/9781003085300" TargetMode="External"/><Relationship Id="rId67" Type="http://schemas.openxmlformats.org/officeDocument/2006/relationships/hyperlink" Target="https://www.taylorfrancis.com/books/9780429199790" TargetMode="External"/><Relationship Id="rId116" Type="http://schemas.openxmlformats.org/officeDocument/2006/relationships/hyperlink" Target="https://www.taylorfrancis.com/books/9780429024276" TargetMode="External"/><Relationship Id="rId137" Type="http://schemas.openxmlformats.org/officeDocument/2006/relationships/hyperlink" Target="https://www.taylorfrancis.com/books/9781003244554" TargetMode="External"/><Relationship Id="rId20" Type="http://schemas.openxmlformats.org/officeDocument/2006/relationships/hyperlink" Target="https://www.taylorfrancis.com/books/9781351253987" TargetMode="External"/><Relationship Id="rId41" Type="http://schemas.openxmlformats.org/officeDocument/2006/relationships/hyperlink" Target="https://www.taylorfrancis.com/books/9780429452178" TargetMode="External"/><Relationship Id="rId62" Type="http://schemas.openxmlformats.org/officeDocument/2006/relationships/hyperlink" Target="https://www.taylorfrancis.com/books/9780429026553" TargetMode="External"/><Relationship Id="rId83" Type="http://schemas.openxmlformats.org/officeDocument/2006/relationships/hyperlink" Target="https://www.taylorfrancis.com/books/9780367815158" TargetMode="External"/><Relationship Id="rId88" Type="http://schemas.openxmlformats.org/officeDocument/2006/relationships/hyperlink" Target="https://www.taylorfrancis.com/books/9780367821500" TargetMode="External"/><Relationship Id="rId111" Type="http://schemas.openxmlformats.org/officeDocument/2006/relationships/hyperlink" Target="https://www.taylorfrancis.com/books/9780367855192" TargetMode="External"/><Relationship Id="rId132" Type="http://schemas.openxmlformats.org/officeDocument/2006/relationships/hyperlink" Target="https://www.taylorfrancis.com/books/9781003090724" TargetMode="External"/><Relationship Id="rId15" Type="http://schemas.openxmlformats.org/officeDocument/2006/relationships/hyperlink" Target="https://www.taylorfrancis.com/books/9780429436956" TargetMode="External"/><Relationship Id="rId36" Type="http://schemas.openxmlformats.org/officeDocument/2006/relationships/hyperlink" Target="https://www.taylorfrancis.com/books/9780429021176" TargetMode="External"/><Relationship Id="rId57" Type="http://schemas.openxmlformats.org/officeDocument/2006/relationships/hyperlink" Target="https://www.taylorfrancis.com/books/9780429260056" TargetMode="External"/><Relationship Id="rId106" Type="http://schemas.openxmlformats.org/officeDocument/2006/relationships/hyperlink" Target="https://www.taylorfrancis.com/books/9780429355066" TargetMode="External"/><Relationship Id="rId127" Type="http://schemas.openxmlformats.org/officeDocument/2006/relationships/hyperlink" Target="https://www.taylorfrancis.com/books/9780429028007" TargetMode="External"/><Relationship Id="rId10" Type="http://schemas.openxmlformats.org/officeDocument/2006/relationships/hyperlink" Target="https://www.taylorfrancis.com/books/9781351184250" TargetMode="External"/><Relationship Id="rId31" Type="http://schemas.openxmlformats.org/officeDocument/2006/relationships/hyperlink" Target="https://www.taylorfrancis.com/books/9781351054782" TargetMode="External"/><Relationship Id="rId52" Type="http://schemas.openxmlformats.org/officeDocument/2006/relationships/hyperlink" Target="https://www.taylorfrancis.com/books/9781003131304" TargetMode="External"/><Relationship Id="rId73" Type="http://schemas.openxmlformats.org/officeDocument/2006/relationships/hyperlink" Target="https://www.taylorfrancis.com/books/9781315446769" TargetMode="External"/><Relationship Id="rId78" Type="http://schemas.openxmlformats.org/officeDocument/2006/relationships/hyperlink" Target="https://www.taylorfrancis.com/books/9781003036210" TargetMode="External"/><Relationship Id="rId94" Type="http://schemas.openxmlformats.org/officeDocument/2006/relationships/hyperlink" Target="https://www.taylorfrancis.com/books/9781003002543" TargetMode="External"/><Relationship Id="rId99" Type="http://schemas.openxmlformats.org/officeDocument/2006/relationships/hyperlink" Target="https://www.taylorfrancis.com/books/9780429057731" TargetMode="External"/><Relationship Id="rId101" Type="http://schemas.openxmlformats.org/officeDocument/2006/relationships/hyperlink" Target="https://www.taylorfrancis.com/books/9781003038191" TargetMode="External"/><Relationship Id="rId122" Type="http://schemas.openxmlformats.org/officeDocument/2006/relationships/hyperlink" Target="https://www.taylorfrancis.com/books/9781003194149" TargetMode="External"/><Relationship Id="rId143" Type="http://schemas.openxmlformats.org/officeDocument/2006/relationships/hyperlink" Target="https://www.taylorfrancis.com/books/9781003176657" TargetMode="External"/><Relationship Id="rId4" Type="http://schemas.openxmlformats.org/officeDocument/2006/relationships/hyperlink" Target="https://www.taylorfrancis.com/books/9780429244339" TargetMode="External"/><Relationship Id="rId9" Type="http://schemas.openxmlformats.org/officeDocument/2006/relationships/hyperlink" Target="https://www.taylorfrancis.com/books/9780203743768" TargetMode="External"/><Relationship Id="rId26" Type="http://schemas.openxmlformats.org/officeDocument/2006/relationships/hyperlink" Target="https://www.taylorfrancis.com/books/9780429506895" TargetMode="External"/><Relationship Id="rId47" Type="http://schemas.openxmlformats.org/officeDocument/2006/relationships/hyperlink" Target="https://www.taylorfrancis.com/books/9781003017356" TargetMode="External"/><Relationship Id="rId68" Type="http://schemas.openxmlformats.org/officeDocument/2006/relationships/hyperlink" Target="https://www.taylorfrancis.com/books/9780429265952" TargetMode="External"/><Relationship Id="rId89" Type="http://schemas.openxmlformats.org/officeDocument/2006/relationships/hyperlink" Target="https://www.taylorfrancis.com/books/9780429465352" TargetMode="External"/><Relationship Id="rId112" Type="http://schemas.openxmlformats.org/officeDocument/2006/relationships/hyperlink" Target="https://www.taylorfrancis.com/books/9780203702345" TargetMode="External"/><Relationship Id="rId133" Type="http://schemas.openxmlformats.org/officeDocument/2006/relationships/hyperlink" Target="https://www.taylorfrancis.com/books/9781003001799" TargetMode="External"/><Relationship Id="rId16" Type="http://schemas.openxmlformats.org/officeDocument/2006/relationships/hyperlink" Target="https://www.taylorfrancis.com/books/9780429273209" TargetMode="External"/><Relationship Id="rId37" Type="http://schemas.openxmlformats.org/officeDocument/2006/relationships/hyperlink" Target="https://www.taylorfrancis.com/books/9781351248952" TargetMode="External"/><Relationship Id="rId58" Type="http://schemas.openxmlformats.org/officeDocument/2006/relationships/hyperlink" Target="https://www.taylorfrancis.com/books/9780367816575" TargetMode="External"/><Relationship Id="rId79" Type="http://schemas.openxmlformats.org/officeDocument/2006/relationships/hyperlink" Target="https://www.taylorfrancis.com/books/9780429282300" TargetMode="External"/><Relationship Id="rId102" Type="http://schemas.openxmlformats.org/officeDocument/2006/relationships/hyperlink" Target="https://www.taylorfrancis.com/books/9781315123318" TargetMode="External"/><Relationship Id="rId123" Type="http://schemas.openxmlformats.org/officeDocument/2006/relationships/hyperlink" Target="https://www.taylorfrancis.com/books/9781003204510" TargetMode="External"/><Relationship Id="rId144" Type="http://schemas.openxmlformats.org/officeDocument/2006/relationships/hyperlink" Target="https://www.taylorfrancis.com/books/97813156137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ndfebooks.com/isbn/9781315890081" TargetMode="External"/><Relationship Id="rId299" Type="http://schemas.openxmlformats.org/officeDocument/2006/relationships/hyperlink" Target="http://www.tandfebooks.com/isbn/9781315886916" TargetMode="External"/><Relationship Id="rId21" Type="http://schemas.openxmlformats.org/officeDocument/2006/relationships/hyperlink" Target="http://www.tandfebooks.com/isbn/9780203095010" TargetMode="External"/><Relationship Id="rId63" Type="http://schemas.openxmlformats.org/officeDocument/2006/relationships/hyperlink" Target="http://www.tandfebooks.com/isbn/9780203488058" TargetMode="External"/><Relationship Id="rId159" Type="http://schemas.openxmlformats.org/officeDocument/2006/relationships/hyperlink" Target="http://www.tandfebooks.com/isbn/9780203816103" TargetMode="External"/><Relationship Id="rId170" Type="http://schemas.openxmlformats.org/officeDocument/2006/relationships/hyperlink" Target="http://www.tandfebooks.com/isbn/9780203609590" TargetMode="External"/><Relationship Id="rId226" Type="http://schemas.openxmlformats.org/officeDocument/2006/relationships/hyperlink" Target="http://www.tandfebooks.com/isbn/9780203080658" TargetMode="External"/><Relationship Id="rId268" Type="http://schemas.openxmlformats.org/officeDocument/2006/relationships/hyperlink" Target="http://www.tandfebooks.com/isbn/9780203066881" TargetMode="External"/><Relationship Id="rId32" Type="http://schemas.openxmlformats.org/officeDocument/2006/relationships/hyperlink" Target="http://www.tandfebooks.com/isbn/9781315882758" TargetMode="External"/><Relationship Id="rId74" Type="http://schemas.openxmlformats.org/officeDocument/2006/relationships/hyperlink" Target="http://www.tandfebooks.com/isbn/9781315866734" TargetMode="External"/><Relationship Id="rId128" Type="http://schemas.openxmlformats.org/officeDocument/2006/relationships/hyperlink" Target="http://www.tandfebooks.com/isbn/9780203078662" TargetMode="External"/><Relationship Id="rId5" Type="http://schemas.openxmlformats.org/officeDocument/2006/relationships/hyperlink" Target="http://www.tandfebooks.com/isbn/9780203558096" TargetMode="External"/><Relationship Id="rId181" Type="http://schemas.openxmlformats.org/officeDocument/2006/relationships/hyperlink" Target="http://www.tandfebooks.com/isbn/9780203803196" TargetMode="External"/><Relationship Id="rId237" Type="http://schemas.openxmlformats.org/officeDocument/2006/relationships/hyperlink" Target="http://www.tandfebooks.com/isbn/9780203152508" TargetMode="External"/><Relationship Id="rId279" Type="http://schemas.openxmlformats.org/officeDocument/2006/relationships/hyperlink" Target="http://www.tandfebooks.com/isbn/9780203087381" TargetMode="External"/><Relationship Id="rId43" Type="http://schemas.openxmlformats.org/officeDocument/2006/relationships/hyperlink" Target="http://www.tandfebooks.com/isbn/9780203832103" TargetMode="External"/><Relationship Id="rId139" Type="http://schemas.openxmlformats.org/officeDocument/2006/relationships/hyperlink" Target="http://www.tandfebooks.com/isbn/9780203710142" TargetMode="External"/><Relationship Id="rId290" Type="http://schemas.openxmlformats.org/officeDocument/2006/relationships/hyperlink" Target="http://www.tandfebooks.com/isbn/9780203070291" TargetMode="External"/><Relationship Id="rId304" Type="http://schemas.openxmlformats.org/officeDocument/2006/relationships/hyperlink" Target="http://www.tandfebooks.com/isbn/9780203846568" TargetMode="External"/><Relationship Id="rId85" Type="http://schemas.openxmlformats.org/officeDocument/2006/relationships/hyperlink" Target="http://www.tandfebooks.com/isbn/9780203082676" TargetMode="External"/><Relationship Id="rId150" Type="http://schemas.openxmlformats.org/officeDocument/2006/relationships/hyperlink" Target="http://www.tandfebooks.com/isbn/9780203128299" TargetMode="External"/><Relationship Id="rId192" Type="http://schemas.openxmlformats.org/officeDocument/2006/relationships/hyperlink" Target="http://www.tandfebooks.com/isbn/9780203107430" TargetMode="External"/><Relationship Id="rId206" Type="http://schemas.openxmlformats.org/officeDocument/2006/relationships/hyperlink" Target="http://www.tandfebooks.com/isbn/9780203071007" TargetMode="External"/><Relationship Id="rId248" Type="http://schemas.openxmlformats.org/officeDocument/2006/relationships/hyperlink" Target="http://www.tandfebooks.com/isbn/9780203104910" TargetMode="External"/><Relationship Id="rId12" Type="http://schemas.openxmlformats.org/officeDocument/2006/relationships/hyperlink" Target="http://www.tandfebooks.com/isbn/9781315884073" TargetMode="External"/><Relationship Id="rId108" Type="http://schemas.openxmlformats.org/officeDocument/2006/relationships/hyperlink" Target="http://www.tandfebooks.com/isbn/9780203075166" TargetMode="External"/><Relationship Id="rId54" Type="http://schemas.openxmlformats.org/officeDocument/2006/relationships/hyperlink" Target="http://www.tandfebooks.com/isbn/9781315854571" TargetMode="External"/><Relationship Id="rId96" Type="http://schemas.openxmlformats.org/officeDocument/2006/relationships/hyperlink" Target="http://www.tandfebooks.com/isbn/9780203807637" TargetMode="External"/><Relationship Id="rId161" Type="http://schemas.openxmlformats.org/officeDocument/2006/relationships/hyperlink" Target="http://www.tandfebooks.com/isbn/9780203075890" TargetMode="External"/><Relationship Id="rId217" Type="http://schemas.openxmlformats.org/officeDocument/2006/relationships/hyperlink" Target="http://www.tandfebooks.com/isbn/9780203126172" TargetMode="External"/><Relationship Id="rId259" Type="http://schemas.openxmlformats.org/officeDocument/2006/relationships/hyperlink" Target="http://www.tandfebooks.com/isbn/9780203079539" TargetMode="External"/><Relationship Id="rId23" Type="http://schemas.openxmlformats.org/officeDocument/2006/relationships/hyperlink" Target="http://www.tandfebooks.com/isbn/9780203129029" TargetMode="External"/><Relationship Id="rId119" Type="http://schemas.openxmlformats.org/officeDocument/2006/relationships/hyperlink" Target="http://www.tandfebooks.com/isbn/9780203814918" TargetMode="External"/><Relationship Id="rId270" Type="http://schemas.openxmlformats.org/officeDocument/2006/relationships/hyperlink" Target="http://www.tandfebooks.com/isbn/9780203102077" TargetMode="External"/><Relationship Id="rId291" Type="http://schemas.openxmlformats.org/officeDocument/2006/relationships/hyperlink" Target="http://www.tandfebooks.com/isbn/9780203629048" TargetMode="External"/><Relationship Id="rId305" Type="http://schemas.openxmlformats.org/officeDocument/2006/relationships/hyperlink" Target="http://www.tandfebooks.com/isbn/9780203818138" TargetMode="External"/><Relationship Id="rId44" Type="http://schemas.openxmlformats.org/officeDocument/2006/relationships/hyperlink" Target="http://www.tandfebooks.com/isbn/9780203830826" TargetMode="External"/><Relationship Id="rId65" Type="http://schemas.openxmlformats.org/officeDocument/2006/relationships/hyperlink" Target="http://www.tandfebooks.com/isbn/9780203829813" TargetMode="External"/><Relationship Id="rId86" Type="http://schemas.openxmlformats.org/officeDocument/2006/relationships/hyperlink" Target="http://www.tandfebooks.com/isbn/9780203124864" TargetMode="External"/><Relationship Id="rId130" Type="http://schemas.openxmlformats.org/officeDocument/2006/relationships/hyperlink" Target="http://www.tandfebooks.com/isbn/9780203147726" TargetMode="External"/><Relationship Id="rId151" Type="http://schemas.openxmlformats.org/officeDocument/2006/relationships/hyperlink" Target="http://www.tandfebooks.com/isbn/9781315881607" TargetMode="External"/><Relationship Id="rId172" Type="http://schemas.openxmlformats.org/officeDocument/2006/relationships/hyperlink" Target="http://www.tandfebooks.com/isbn/9780203126448" TargetMode="External"/><Relationship Id="rId193" Type="http://schemas.openxmlformats.org/officeDocument/2006/relationships/hyperlink" Target="http://www.tandfebooks.com/isbn/9781315849010" TargetMode="External"/><Relationship Id="rId207" Type="http://schemas.openxmlformats.org/officeDocument/2006/relationships/hyperlink" Target="http://www.tandfebooks.com/isbn/9781315856759" TargetMode="External"/><Relationship Id="rId228" Type="http://schemas.openxmlformats.org/officeDocument/2006/relationships/hyperlink" Target="http://www.tandfebooks.com/isbn/9780203094242" TargetMode="External"/><Relationship Id="rId249" Type="http://schemas.openxmlformats.org/officeDocument/2006/relationships/hyperlink" Target="http://www.tandfebooks.com/isbn/9780203116531" TargetMode="External"/><Relationship Id="rId13" Type="http://schemas.openxmlformats.org/officeDocument/2006/relationships/hyperlink" Target="http://www.tandfebooks.com/isbn/9780203817612" TargetMode="External"/><Relationship Id="rId109" Type="http://schemas.openxmlformats.org/officeDocument/2006/relationships/hyperlink" Target="http://www.tandfebooks.com/isbn/9781315817446" TargetMode="External"/><Relationship Id="rId260" Type="http://schemas.openxmlformats.org/officeDocument/2006/relationships/hyperlink" Target="http://www.tandfebooks.com/isbn/9781315882345" TargetMode="External"/><Relationship Id="rId281" Type="http://schemas.openxmlformats.org/officeDocument/2006/relationships/hyperlink" Target="http://www.tandfebooks.com/isbn/9780203143667" TargetMode="External"/><Relationship Id="rId34" Type="http://schemas.openxmlformats.org/officeDocument/2006/relationships/hyperlink" Target="http://www.tandfebooks.com/isbn/9780203708361" TargetMode="External"/><Relationship Id="rId55" Type="http://schemas.openxmlformats.org/officeDocument/2006/relationships/hyperlink" Target="http://www.tandfebooks.com/isbn/9781315885896" TargetMode="External"/><Relationship Id="rId76" Type="http://schemas.openxmlformats.org/officeDocument/2006/relationships/hyperlink" Target="http://www.tandfebooks.com/isbn/9780203876039" TargetMode="External"/><Relationship Id="rId97" Type="http://schemas.openxmlformats.org/officeDocument/2006/relationships/hyperlink" Target="http://www.tandfebooks.com/isbn/9780203122488" TargetMode="External"/><Relationship Id="rId120" Type="http://schemas.openxmlformats.org/officeDocument/2006/relationships/hyperlink" Target="http://www.tandfebooks.com/isbn/9780203736111" TargetMode="External"/><Relationship Id="rId141" Type="http://schemas.openxmlformats.org/officeDocument/2006/relationships/hyperlink" Target="http://www.tandfebooks.com/isbn/9780203094815" TargetMode="External"/><Relationship Id="rId7" Type="http://schemas.openxmlformats.org/officeDocument/2006/relationships/hyperlink" Target="http://www.tandfebooks.com/isbn/9781315884097" TargetMode="External"/><Relationship Id="rId162" Type="http://schemas.openxmlformats.org/officeDocument/2006/relationships/hyperlink" Target="http://www.tandfebooks.com/isbn/9780203108994" TargetMode="External"/><Relationship Id="rId183" Type="http://schemas.openxmlformats.org/officeDocument/2006/relationships/hyperlink" Target="http://www.tandfebooks.com/isbn/9781315867236" TargetMode="External"/><Relationship Id="rId218" Type="http://schemas.openxmlformats.org/officeDocument/2006/relationships/hyperlink" Target="http://www.tandfebooks.com/isbn/9781315813073" TargetMode="External"/><Relationship Id="rId239" Type="http://schemas.openxmlformats.org/officeDocument/2006/relationships/hyperlink" Target="http://www.tandfebooks.com/isbn/9780203766613" TargetMode="External"/><Relationship Id="rId250" Type="http://schemas.openxmlformats.org/officeDocument/2006/relationships/hyperlink" Target="http://www.tandfebooks.com/isbn/9780203141434" TargetMode="External"/><Relationship Id="rId271" Type="http://schemas.openxmlformats.org/officeDocument/2006/relationships/hyperlink" Target="http://www.tandfebooks.com/isbn/9781315883441" TargetMode="External"/><Relationship Id="rId292" Type="http://schemas.openxmlformats.org/officeDocument/2006/relationships/hyperlink" Target="http://www.tandfebooks.com/isbn/9780203127438" TargetMode="External"/><Relationship Id="rId306" Type="http://schemas.openxmlformats.org/officeDocument/2006/relationships/hyperlink" Target="http://www.tandfebooks.com/isbn/9780203405543" TargetMode="External"/><Relationship Id="rId24" Type="http://schemas.openxmlformats.org/officeDocument/2006/relationships/hyperlink" Target="http://www.tandfebooks.com/isbn/9780203123300" TargetMode="External"/><Relationship Id="rId45" Type="http://schemas.openxmlformats.org/officeDocument/2006/relationships/hyperlink" Target="http://www.tandfebooks.com/isbn/9780203102411" TargetMode="External"/><Relationship Id="rId66" Type="http://schemas.openxmlformats.org/officeDocument/2006/relationships/hyperlink" Target="http://www.tandfebooks.com/isbn/9781315856513" TargetMode="External"/><Relationship Id="rId87" Type="http://schemas.openxmlformats.org/officeDocument/2006/relationships/hyperlink" Target="http://www.tandfebooks.com/isbn/9781315851792" TargetMode="External"/><Relationship Id="rId110" Type="http://schemas.openxmlformats.org/officeDocument/2006/relationships/hyperlink" Target="http://www.tandfebooks.com/isbn/9780203127261" TargetMode="External"/><Relationship Id="rId131" Type="http://schemas.openxmlformats.org/officeDocument/2006/relationships/hyperlink" Target="http://www.tandfebooks.com/isbn/9780203744604" TargetMode="External"/><Relationship Id="rId152" Type="http://schemas.openxmlformats.org/officeDocument/2006/relationships/hyperlink" Target="http://www.tandfebooks.com/isbn/9781315887203" TargetMode="External"/><Relationship Id="rId173" Type="http://schemas.openxmlformats.org/officeDocument/2006/relationships/hyperlink" Target="http://www.tandfebooks.com/isbn/9781315857084" TargetMode="External"/><Relationship Id="rId194" Type="http://schemas.openxmlformats.org/officeDocument/2006/relationships/hyperlink" Target="http://www.tandfebooks.com/isbn/9780203080108" TargetMode="External"/><Relationship Id="rId208" Type="http://schemas.openxmlformats.org/officeDocument/2006/relationships/hyperlink" Target="http://www.tandfebooks.com/isbn/9781315856186" TargetMode="External"/><Relationship Id="rId229" Type="http://schemas.openxmlformats.org/officeDocument/2006/relationships/hyperlink" Target="http://www.tandfebooks.com/isbn/9780203100134" TargetMode="External"/><Relationship Id="rId240" Type="http://schemas.openxmlformats.org/officeDocument/2006/relationships/hyperlink" Target="http://www.tandfebooks.com/isbn/9780203818152" TargetMode="External"/><Relationship Id="rId261" Type="http://schemas.openxmlformats.org/officeDocument/2006/relationships/hyperlink" Target="http://www.tandfebooks.com/isbn/9780203796764" TargetMode="External"/><Relationship Id="rId14" Type="http://schemas.openxmlformats.org/officeDocument/2006/relationships/hyperlink" Target="http://www.tandfebooks.com/isbn/9780203794845" TargetMode="External"/><Relationship Id="rId35" Type="http://schemas.openxmlformats.org/officeDocument/2006/relationships/hyperlink" Target="http://www.tandfebooks.com/isbn/9780203071205" TargetMode="External"/><Relationship Id="rId56" Type="http://schemas.openxmlformats.org/officeDocument/2006/relationships/hyperlink" Target="http://www.tandfebooks.com/isbn/9780203119938" TargetMode="External"/><Relationship Id="rId77" Type="http://schemas.openxmlformats.org/officeDocument/2006/relationships/hyperlink" Target="http://www.tandfebooks.com/isbn/9780203819128" TargetMode="External"/><Relationship Id="rId100" Type="http://schemas.openxmlformats.org/officeDocument/2006/relationships/hyperlink" Target="http://www.tandfebooks.com/isbn/9780203810545" TargetMode="External"/><Relationship Id="rId282" Type="http://schemas.openxmlformats.org/officeDocument/2006/relationships/hyperlink" Target="http://www.tandfebooks.com/isbn/9780203076880" TargetMode="External"/><Relationship Id="rId8" Type="http://schemas.openxmlformats.org/officeDocument/2006/relationships/hyperlink" Target="http://www.tandfebooks.com/isbn/9780203755778" TargetMode="External"/><Relationship Id="rId98" Type="http://schemas.openxmlformats.org/officeDocument/2006/relationships/hyperlink" Target="http://www.tandfebooks.com/isbn/9780203839164" TargetMode="External"/><Relationship Id="rId121" Type="http://schemas.openxmlformats.org/officeDocument/2006/relationships/hyperlink" Target="http://www.tandfebooks.com/isbn/9780203549414" TargetMode="External"/><Relationship Id="rId142" Type="http://schemas.openxmlformats.org/officeDocument/2006/relationships/hyperlink" Target="http://www.tandfebooks.com/isbn/9781315854854" TargetMode="External"/><Relationship Id="rId163" Type="http://schemas.openxmlformats.org/officeDocument/2006/relationships/hyperlink" Target="http://www.tandfebooks.com/isbn/9780203753231" TargetMode="External"/><Relationship Id="rId184" Type="http://schemas.openxmlformats.org/officeDocument/2006/relationships/hyperlink" Target="http://www.tandfebooks.com/isbn/9781315867328" TargetMode="External"/><Relationship Id="rId219" Type="http://schemas.openxmlformats.org/officeDocument/2006/relationships/hyperlink" Target="http://www.tandfebooks.com/isbn/9780203129685" TargetMode="External"/><Relationship Id="rId230" Type="http://schemas.openxmlformats.org/officeDocument/2006/relationships/hyperlink" Target="http://www.tandfebooks.com/isbn/9780203762387" TargetMode="External"/><Relationship Id="rId251" Type="http://schemas.openxmlformats.org/officeDocument/2006/relationships/hyperlink" Target="http://www.tandfebooks.com/isbn/9781315815572" TargetMode="External"/><Relationship Id="rId25" Type="http://schemas.openxmlformats.org/officeDocument/2006/relationships/hyperlink" Target="http://www.tandfebooks.com/isbn/9781315880051" TargetMode="External"/><Relationship Id="rId46" Type="http://schemas.openxmlformats.org/officeDocument/2006/relationships/hyperlink" Target="http://www.tandfebooks.com/isbn/9780203108550" TargetMode="External"/><Relationship Id="rId67" Type="http://schemas.openxmlformats.org/officeDocument/2006/relationships/hyperlink" Target="http://www.tandfebooks.com/isbn/9780203067581" TargetMode="External"/><Relationship Id="rId272" Type="http://schemas.openxmlformats.org/officeDocument/2006/relationships/hyperlink" Target="http://www.tandfebooks.com/isbn/9781315871677" TargetMode="External"/><Relationship Id="rId293" Type="http://schemas.openxmlformats.org/officeDocument/2006/relationships/hyperlink" Target="http://www.tandfebooks.com/isbn/9780203759769" TargetMode="External"/><Relationship Id="rId307" Type="http://schemas.openxmlformats.org/officeDocument/2006/relationships/hyperlink" Target="http://www.tandfebooks.com/isbn/9780203357583" TargetMode="External"/><Relationship Id="rId88" Type="http://schemas.openxmlformats.org/officeDocument/2006/relationships/hyperlink" Target="http://www.tandfebooks.com/isbn/9780203153062" TargetMode="External"/><Relationship Id="rId111" Type="http://schemas.openxmlformats.org/officeDocument/2006/relationships/hyperlink" Target="http://www.tandfebooks.com/isbn/9780203743874" TargetMode="External"/><Relationship Id="rId132" Type="http://schemas.openxmlformats.org/officeDocument/2006/relationships/hyperlink" Target="http://www.tandfebooks.com/isbn/9780203796009" TargetMode="External"/><Relationship Id="rId153" Type="http://schemas.openxmlformats.org/officeDocument/2006/relationships/hyperlink" Target="http://www.tandfebooks.com/isbn/9780203814741" TargetMode="External"/><Relationship Id="rId174" Type="http://schemas.openxmlformats.org/officeDocument/2006/relationships/hyperlink" Target="http://www.tandfebooks.com/isbn/9780203095652" TargetMode="External"/><Relationship Id="rId195" Type="http://schemas.openxmlformats.org/officeDocument/2006/relationships/hyperlink" Target="http://www.tandfebooks.com/isbn/9780203073865" TargetMode="External"/><Relationship Id="rId209" Type="http://schemas.openxmlformats.org/officeDocument/2006/relationships/hyperlink" Target="http://www.tandfebooks.com/isbn/9781315819853" TargetMode="External"/><Relationship Id="rId220" Type="http://schemas.openxmlformats.org/officeDocument/2006/relationships/hyperlink" Target="http://www.tandfebooks.com/isbn/9781315883847" TargetMode="External"/><Relationship Id="rId241" Type="http://schemas.openxmlformats.org/officeDocument/2006/relationships/hyperlink" Target="http://www.tandfebooks.com/isbn/9780203094747" TargetMode="External"/><Relationship Id="rId15" Type="http://schemas.openxmlformats.org/officeDocument/2006/relationships/hyperlink" Target="http://www.tandfebooks.com/isbn/9781315850924" TargetMode="External"/><Relationship Id="rId36" Type="http://schemas.openxmlformats.org/officeDocument/2006/relationships/hyperlink" Target="http://www.tandfebooks.com/isbn/9780203145814" TargetMode="External"/><Relationship Id="rId57" Type="http://schemas.openxmlformats.org/officeDocument/2006/relationships/hyperlink" Target="http://www.tandfebooks.com/isbn/9780203569214" TargetMode="External"/><Relationship Id="rId262" Type="http://schemas.openxmlformats.org/officeDocument/2006/relationships/hyperlink" Target="http://www.tandfebooks.com/isbn/9780203686485" TargetMode="External"/><Relationship Id="rId283" Type="http://schemas.openxmlformats.org/officeDocument/2006/relationships/hyperlink" Target="http://www.tandfebooks.com/isbn/9780203436295" TargetMode="External"/><Relationship Id="rId78" Type="http://schemas.openxmlformats.org/officeDocument/2006/relationships/hyperlink" Target="http://www.tandfebooks.com/isbn/9780240821368" TargetMode="External"/><Relationship Id="rId99" Type="http://schemas.openxmlformats.org/officeDocument/2006/relationships/hyperlink" Target="http://www.tandfebooks.com/isbn/9780203066805" TargetMode="External"/><Relationship Id="rId101" Type="http://schemas.openxmlformats.org/officeDocument/2006/relationships/hyperlink" Target="http://www.tandfebooks.com/isbn/9780203762585" TargetMode="External"/><Relationship Id="rId122" Type="http://schemas.openxmlformats.org/officeDocument/2006/relationships/hyperlink" Target="http://www.tandfebooks.com/isbn/9781315880426" TargetMode="External"/><Relationship Id="rId143" Type="http://schemas.openxmlformats.org/officeDocument/2006/relationships/hyperlink" Target="http://www.tandfebooks.com/isbn/9780203151082" TargetMode="External"/><Relationship Id="rId164" Type="http://schemas.openxmlformats.org/officeDocument/2006/relationships/hyperlink" Target="http://www.tandfebooks.com/isbn/9781315856018" TargetMode="External"/><Relationship Id="rId185" Type="http://schemas.openxmlformats.org/officeDocument/2006/relationships/hyperlink" Target="http://www.tandfebooks.com/isbn/9780203803790" TargetMode="External"/><Relationship Id="rId9" Type="http://schemas.openxmlformats.org/officeDocument/2006/relationships/hyperlink" Target="http://www.tandfebooks.com/isbn/9781315852447" TargetMode="External"/><Relationship Id="rId210" Type="http://schemas.openxmlformats.org/officeDocument/2006/relationships/hyperlink" Target="http://www.tandfebooks.com/isbn/9780203066546" TargetMode="External"/><Relationship Id="rId26" Type="http://schemas.openxmlformats.org/officeDocument/2006/relationships/hyperlink" Target="http://www.tandfebooks.com/isbn/9781315851563" TargetMode="External"/><Relationship Id="rId231" Type="http://schemas.openxmlformats.org/officeDocument/2006/relationships/hyperlink" Target="http://www.tandfebooks.com/isbn/9780203118832" TargetMode="External"/><Relationship Id="rId252" Type="http://schemas.openxmlformats.org/officeDocument/2006/relationships/hyperlink" Target="http://www.tandfebooks.com/isbn/9780203102022" TargetMode="External"/><Relationship Id="rId273" Type="http://schemas.openxmlformats.org/officeDocument/2006/relationships/hyperlink" Target="http://www.tandfebooks.com/isbn/9780203722473" TargetMode="External"/><Relationship Id="rId294" Type="http://schemas.openxmlformats.org/officeDocument/2006/relationships/hyperlink" Target="http://www.tandfebooks.com/isbn/9780203114667" TargetMode="External"/><Relationship Id="rId308" Type="http://schemas.openxmlformats.org/officeDocument/2006/relationships/table" Target="../tables/table7.xml"/><Relationship Id="rId47" Type="http://schemas.openxmlformats.org/officeDocument/2006/relationships/hyperlink" Target="http://www.tandfebooks.com/isbn/9781315817620" TargetMode="External"/><Relationship Id="rId68" Type="http://schemas.openxmlformats.org/officeDocument/2006/relationships/hyperlink" Target="http://www.tandfebooks.com/isbn/9780203128879" TargetMode="External"/><Relationship Id="rId89" Type="http://schemas.openxmlformats.org/officeDocument/2006/relationships/hyperlink" Target="http://www.tandfebooks.com/isbn/9780203381731" TargetMode="External"/><Relationship Id="rId112" Type="http://schemas.openxmlformats.org/officeDocument/2006/relationships/hyperlink" Target="http://www.tandfebooks.com/isbn/9780203080863" TargetMode="External"/><Relationship Id="rId133" Type="http://schemas.openxmlformats.org/officeDocument/2006/relationships/hyperlink" Target="http://www.tandfebooks.com/isbn/9780203796887" TargetMode="External"/><Relationship Id="rId154" Type="http://schemas.openxmlformats.org/officeDocument/2006/relationships/hyperlink" Target="http://www.tandfebooks.com/isbn/9780203808085" TargetMode="External"/><Relationship Id="rId175" Type="http://schemas.openxmlformats.org/officeDocument/2006/relationships/hyperlink" Target="http://www.tandfebooks.com/isbn/9781849775540" TargetMode="External"/><Relationship Id="rId196" Type="http://schemas.openxmlformats.org/officeDocument/2006/relationships/hyperlink" Target="http://www.tandfebooks.com/isbn/9780203084519" TargetMode="External"/><Relationship Id="rId200" Type="http://schemas.openxmlformats.org/officeDocument/2006/relationships/hyperlink" Target="http://www.tandfebooks.com/isbn/9780203801536" TargetMode="External"/><Relationship Id="rId16" Type="http://schemas.openxmlformats.org/officeDocument/2006/relationships/hyperlink" Target="http://www.tandfebooks.com/isbn/9780203555996" TargetMode="External"/><Relationship Id="rId221" Type="http://schemas.openxmlformats.org/officeDocument/2006/relationships/hyperlink" Target="http://www.tandfebooks.com/isbn/9780203858424" TargetMode="External"/><Relationship Id="rId242" Type="http://schemas.openxmlformats.org/officeDocument/2006/relationships/hyperlink" Target="http://www.tandfebooks.com/isbn/9780203082164" TargetMode="External"/><Relationship Id="rId263" Type="http://schemas.openxmlformats.org/officeDocument/2006/relationships/hyperlink" Target="http://www.tandfebooks.com/isbn/9780203770689" TargetMode="External"/><Relationship Id="rId284" Type="http://schemas.openxmlformats.org/officeDocument/2006/relationships/hyperlink" Target="http://www.tandfebooks.com/isbn/9780203801932" TargetMode="External"/><Relationship Id="rId37" Type="http://schemas.openxmlformats.org/officeDocument/2006/relationships/hyperlink" Target="http://www.tandfebooks.com/isbn/9780203129999" TargetMode="External"/><Relationship Id="rId58" Type="http://schemas.openxmlformats.org/officeDocument/2006/relationships/hyperlink" Target="http://www.tandfebooks.com/isbn/9780203182260" TargetMode="External"/><Relationship Id="rId79" Type="http://schemas.openxmlformats.org/officeDocument/2006/relationships/hyperlink" Target="http://www.tandfebooks.com/isbn/9780203122365" TargetMode="External"/><Relationship Id="rId102" Type="http://schemas.openxmlformats.org/officeDocument/2006/relationships/hyperlink" Target="http://www.tandfebooks.com/isbn/9780203722343" TargetMode="External"/><Relationship Id="rId123" Type="http://schemas.openxmlformats.org/officeDocument/2006/relationships/hyperlink" Target="http://www.tandfebooks.com/isbn/9780203827840" TargetMode="External"/><Relationship Id="rId144" Type="http://schemas.openxmlformats.org/officeDocument/2006/relationships/hyperlink" Target="http://www.tandfebooks.com/isbn/9780203362716" TargetMode="External"/><Relationship Id="rId90" Type="http://schemas.openxmlformats.org/officeDocument/2006/relationships/hyperlink" Target="http://www.tandfebooks.com/isbn/9781315879659" TargetMode="External"/><Relationship Id="rId165" Type="http://schemas.openxmlformats.org/officeDocument/2006/relationships/hyperlink" Target="http://www.tandfebooks.com/isbn/9780203720745" TargetMode="External"/><Relationship Id="rId186" Type="http://schemas.openxmlformats.org/officeDocument/2006/relationships/hyperlink" Target="http://www.tandfebooks.com/isbn/9780203803745" TargetMode="External"/><Relationship Id="rId211" Type="http://schemas.openxmlformats.org/officeDocument/2006/relationships/hyperlink" Target="http://www.tandfebooks.com/isbn/9781315776668" TargetMode="External"/><Relationship Id="rId232" Type="http://schemas.openxmlformats.org/officeDocument/2006/relationships/hyperlink" Target="http://www.tandfebooks.com/isbn/9780203584736" TargetMode="External"/><Relationship Id="rId253" Type="http://schemas.openxmlformats.org/officeDocument/2006/relationships/hyperlink" Target="http://www.tandfebooks.com/isbn/9780203148303" TargetMode="External"/><Relationship Id="rId274" Type="http://schemas.openxmlformats.org/officeDocument/2006/relationships/hyperlink" Target="http://www.tandfebooks.com/isbn/9780203104286" TargetMode="External"/><Relationship Id="rId295" Type="http://schemas.openxmlformats.org/officeDocument/2006/relationships/hyperlink" Target="http://www.tandfebooks.com/isbn/9780203387825" TargetMode="External"/><Relationship Id="rId27" Type="http://schemas.openxmlformats.org/officeDocument/2006/relationships/hyperlink" Target="http://www.tandfebooks.com/isbn/9781315832920" TargetMode="External"/><Relationship Id="rId48" Type="http://schemas.openxmlformats.org/officeDocument/2006/relationships/hyperlink" Target="http://www.tandfebooks.com/isbn/9780203119372" TargetMode="External"/><Relationship Id="rId69" Type="http://schemas.openxmlformats.org/officeDocument/2006/relationships/hyperlink" Target="http://www.tandfebooks.com/isbn/9780203832738" TargetMode="External"/><Relationship Id="rId113" Type="http://schemas.openxmlformats.org/officeDocument/2006/relationships/hyperlink" Target="http://www.tandfebooks.com/isbn/9780203106051" TargetMode="External"/><Relationship Id="rId134" Type="http://schemas.openxmlformats.org/officeDocument/2006/relationships/hyperlink" Target="http://www.tandfebooks.com/isbn/9780203156872" TargetMode="External"/><Relationship Id="rId80" Type="http://schemas.openxmlformats.org/officeDocument/2006/relationships/hyperlink" Target="http://www.tandfebooks.com/isbn/9780203383179" TargetMode="External"/><Relationship Id="rId155" Type="http://schemas.openxmlformats.org/officeDocument/2006/relationships/hyperlink" Target="http://www.tandfebooks.com/isbn/9780203552537" TargetMode="External"/><Relationship Id="rId176" Type="http://schemas.openxmlformats.org/officeDocument/2006/relationships/hyperlink" Target="http://www.tandfebooks.com/isbn/9780203076460" TargetMode="External"/><Relationship Id="rId197" Type="http://schemas.openxmlformats.org/officeDocument/2006/relationships/hyperlink" Target="http://www.tandfebooks.com/isbn/9780203551349" TargetMode="External"/><Relationship Id="rId201" Type="http://schemas.openxmlformats.org/officeDocument/2006/relationships/hyperlink" Target="http://www.tandfebooks.com/isbn/9780203800065" TargetMode="External"/><Relationship Id="rId222" Type="http://schemas.openxmlformats.org/officeDocument/2006/relationships/hyperlink" Target="http://www.tandfebooks.com/isbn/9780203874615" TargetMode="External"/><Relationship Id="rId243" Type="http://schemas.openxmlformats.org/officeDocument/2006/relationships/hyperlink" Target="http://www.tandfebooks.com/isbn/9780203121351" TargetMode="External"/><Relationship Id="rId264" Type="http://schemas.openxmlformats.org/officeDocument/2006/relationships/hyperlink" Target="http://www.tandfebooks.com/isbn/9780203797839" TargetMode="External"/><Relationship Id="rId285" Type="http://schemas.openxmlformats.org/officeDocument/2006/relationships/hyperlink" Target="http://www.tandfebooks.com/isbn/9780203527160" TargetMode="External"/><Relationship Id="rId17" Type="http://schemas.openxmlformats.org/officeDocument/2006/relationships/hyperlink" Target="http://www.tandfebooks.com/isbn/9780203101056" TargetMode="External"/><Relationship Id="rId38" Type="http://schemas.openxmlformats.org/officeDocument/2006/relationships/hyperlink" Target="http://www.tandfebooks.com/isbn/9780203128053" TargetMode="External"/><Relationship Id="rId59" Type="http://schemas.openxmlformats.org/officeDocument/2006/relationships/hyperlink" Target="http://www.tandfebooks.com/isbn/9780203848081" TargetMode="External"/><Relationship Id="rId103" Type="http://schemas.openxmlformats.org/officeDocument/2006/relationships/hyperlink" Target="http://www.tandfebooks.com/isbn/9780203073353" TargetMode="External"/><Relationship Id="rId124" Type="http://schemas.openxmlformats.org/officeDocument/2006/relationships/hyperlink" Target="http://www.tandfebooks.com/isbn/9781315857633" TargetMode="External"/><Relationship Id="rId70" Type="http://schemas.openxmlformats.org/officeDocument/2006/relationships/hyperlink" Target="http://www.tandfebooks.com/isbn/9780203817421" TargetMode="External"/><Relationship Id="rId91" Type="http://schemas.openxmlformats.org/officeDocument/2006/relationships/hyperlink" Target="http://www.tandfebooks.com/isbn/9780203273883" TargetMode="External"/><Relationship Id="rId145" Type="http://schemas.openxmlformats.org/officeDocument/2006/relationships/hyperlink" Target="http://www.tandfebooks.com/isbn/9780203085684" TargetMode="External"/><Relationship Id="rId166" Type="http://schemas.openxmlformats.org/officeDocument/2006/relationships/hyperlink" Target="http://www.tandfebooks.com/isbn/9780203128152" TargetMode="External"/><Relationship Id="rId187" Type="http://schemas.openxmlformats.org/officeDocument/2006/relationships/hyperlink" Target="http://www.tandfebooks.com/isbn/9780203104682" TargetMode="External"/><Relationship Id="rId1" Type="http://schemas.openxmlformats.org/officeDocument/2006/relationships/hyperlink" Target="http://www.tandfebooks.com/isbn/9780203069851" TargetMode="External"/><Relationship Id="rId212" Type="http://schemas.openxmlformats.org/officeDocument/2006/relationships/hyperlink" Target="http://www.tandfebooks.com/isbn/9780203830437" TargetMode="External"/><Relationship Id="rId233" Type="http://schemas.openxmlformats.org/officeDocument/2006/relationships/hyperlink" Target="http://www.tandfebooks.com/isbn/9781315887296" TargetMode="External"/><Relationship Id="rId254" Type="http://schemas.openxmlformats.org/officeDocument/2006/relationships/hyperlink" Target="http://www.tandfebooks.com/isbn/9781315850184" TargetMode="External"/><Relationship Id="rId28" Type="http://schemas.openxmlformats.org/officeDocument/2006/relationships/hyperlink" Target="http://www.tandfebooks.com/isbn/9780203136294" TargetMode="External"/><Relationship Id="rId49" Type="http://schemas.openxmlformats.org/officeDocument/2006/relationships/hyperlink" Target="http://www.tandfebooks.com/isbn/9780203753002" TargetMode="External"/><Relationship Id="rId114" Type="http://schemas.openxmlformats.org/officeDocument/2006/relationships/hyperlink" Target="http://www.tandfebooks.com/isbn/9780203728345" TargetMode="External"/><Relationship Id="rId275" Type="http://schemas.openxmlformats.org/officeDocument/2006/relationships/hyperlink" Target="http://www.tandfebooks.com/isbn/9781315848297" TargetMode="External"/><Relationship Id="rId296" Type="http://schemas.openxmlformats.org/officeDocument/2006/relationships/hyperlink" Target="http://www.tandfebooks.com/isbn/9780203777442" TargetMode="External"/><Relationship Id="rId300" Type="http://schemas.openxmlformats.org/officeDocument/2006/relationships/hyperlink" Target="http://www.tandfebooks.com/isbn/9780203566275" TargetMode="External"/><Relationship Id="rId60" Type="http://schemas.openxmlformats.org/officeDocument/2006/relationships/hyperlink" Target="http://www.tandfebooks.com/isbn/9781315853536" TargetMode="External"/><Relationship Id="rId81" Type="http://schemas.openxmlformats.org/officeDocument/2006/relationships/hyperlink" Target="http://www.tandfebooks.com/isbn/9780203081037" TargetMode="External"/><Relationship Id="rId135" Type="http://schemas.openxmlformats.org/officeDocument/2006/relationships/hyperlink" Target="http://www.tandfebooks.com/isbn/9780203122181" TargetMode="External"/><Relationship Id="rId156" Type="http://schemas.openxmlformats.org/officeDocument/2006/relationships/hyperlink" Target="http://www.tandfebooks.com/isbn/9781315818030" TargetMode="External"/><Relationship Id="rId177" Type="http://schemas.openxmlformats.org/officeDocument/2006/relationships/hyperlink" Target="http://www.tandfebooks.com/isbn/9780203134146" TargetMode="External"/><Relationship Id="rId198" Type="http://schemas.openxmlformats.org/officeDocument/2006/relationships/hyperlink" Target="http://www.tandfebooks.com/isbn/9780203829134" TargetMode="External"/><Relationship Id="rId202" Type="http://schemas.openxmlformats.org/officeDocument/2006/relationships/hyperlink" Target="http://www.tandfebooks.com/isbn/9780203156629" TargetMode="External"/><Relationship Id="rId223" Type="http://schemas.openxmlformats.org/officeDocument/2006/relationships/hyperlink" Target="http://www.tandfebooks.com/isbn/9780203867716" TargetMode="External"/><Relationship Id="rId244" Type="http://schemas.openxmlformats.org/officeDocument/2006/relationships/hyperlink" Target="http://www.tandfebooks.com/isbn/9780203817339" TargetMode="External"/><Relationship Id="rId18" Type="http://schemas.openxmlformats.org/officeDocument/2006/relationships/hyperlink" Target="http://www.tandfebooks.com/isbn/9780203375358" TargetMode="External"/><Relationship Id="rId39" Type="http://schemas.openxmlformats.org/officeDocument/2006/relationships/hyperlink" Target="http://www.tandfebooks.com/isbn/9781315882185" TargetMode="External"/><Relationship Id="rId265" Type="http://schemas.openxmlformats.org/officeDocument/2006/relationships/hyperlink" Target="http://www.tandfebooks.com/isbn/9780203828670" TargetMode="External"/><Relationship Id="rId286" Type="http://schemas.openxmlformats.org/officeDocument/2006/relationships/hyperlink" Target="http://www.tandfebooks.com/isbn/9780203768167" TargetMode="External"/><Relationship Id="rId50" Type="http://schemas.openxmlformats.org/officeDocument/2006/relationships/hyperlink" Target="http://www.tandfebooks.com/isbn/9780203808818" TargetMode="External"/><Relationship Id="rId104" Type="http://schemas.openxmlformats.org/officeDocument/2006/relationships/hyperlink" Target="http://www.tandfebooks.com/isbn/9780203071816" TargetMode="External"/><Relationship Id="rId125" Type="http://schemas.openxmlformats.org/officeDocument/2006/relationships/hyperlink" Target="http://www.tandfebooks.com/isbn/9780203115510" TargetMode="External"/><Relationship Id="rId146" Type="http://schemas.openxmlformats.org/officeDocument/2006/relationships/hyperlink" Target="http://www.tandfebooks.com/isbn/9780203694244" TargetMode="External"/><Relationship Id="rId167" Type="http://schemas.openxmlformats.org/officeDocument/2006/relationships/hyperlink" Target="http://www.tandfebooks.com/isbn/9780203137253" TargetMode="External"/><Relationship Id="rId188" Type="http://schemas.openxmlformats.org/officeDocument/2006/relationships/hyperlink" Target="http://www.tandfebooks.com/isbn/9780203803011" TargetMode="External"/><Relationship Id="rId71" Type="http://schemas.openxmlformats.org/officeDocument/2006/relationships/hyperlink" Target="http://www.tandfebooks.com/isbn/9780203761830" TargetMode="External"/><Relationship Id="rId92" Type="http://schemas.openxmlformats.org/officeDocument/2006/relationships/hyperlink" Target="http://www.tandfebooks.com/isbn/9780203722466" TargetMode="External"/><Relationship Id="rId213" Type="http://schemas.openxmlformats.org/officeDocument/2006/relationships/hyperlink" Target="http://www.tandfebooks.com/isbn/9780203813324" TargetMode="External"/><Relationship Id="rId234" Type="http://schemas.openxmlformats.org/officeDocument/2006/relationships/hyperlink" Target="http://www.tandfebooks.com/isbn/9781315849188" TargetMode="External"/><Relationship Id="rId2" Type="http://schemas.openxmlformats.org/officeDocument/2006/relationships/hyperlink" Target="http://www.tandfebooks.com/isbn/9780240818764" TargetMode="External"/><Relationship Id="rId29" Type="http://schemas.openxmlformats.org/officeDocument/2006/relationships/hyperlink" Target="http://www.tandfebooks.com/isbn/9781315883816" TargetMode="External"/><Relationship Id="rId255" Type="http://schemas.openxmlformats.org/officeDocument/2006/relationships/hyperlink" Target="http://www.tandfebooks.com/isbn/9781315849225" TargetMode="External"/><Relationship Id="rId276" Type="http://schemas.openxmlformats.org/officeDocument/2006/relationships/hyperlink" Target="http://www.tandfebooks.com/isbn/9781315887500" TargetMode="External"/><Relationship Id="rId297" Type="http://schemas.openxmlformats.org/officeDocument/2006/relationships/hyperlink" Target="http://www.tandfebooks.com/isbn/9781315857930" TargetMode="External"/><Relationship Id="rId40" Type="http://schemas.openxmlformats.org/officeDocument/2006/relationships/hyperlink" Target="http://www.tandfebooks.com/isbn/9781315856056" TargetMode="External"/><Relationship Id="rId115" Type="http://schemas.openxmlformats.org/officeDocument/2006/relationships/hyperlink" Target="http://www.tandfebooks.com/isbn/9780203127889" TargetMode="External"/><Relationship Id="rId136" Type="http://schemas.openxmlformats.org/officeDocument/2006/relationships/hyperlink" Target="http://www.tandfebooks.com/isbn/9780203118009" TargetMode="External"/><Relationship Id="rId157" Type="http://schemas.openxmlformats.org/officeDocument/2006/relationships/hyperlink" Target="http://www.tandfebooks.com/isbn/9780203818442" TargetMode="External"/><Relationship Id="rId178" Type="http://schemas.openxmlformats.org/officeDocument/2006/relationships/hyperlink" Target="http://www.tandfebooks.com/isbn/9780203148112" TargetMode="External"/><Relationship Id="rId301" Type="http://schemas.openxmlformats.org/officeDocument/2006/relationships/hyperlink" Target="http://www.tandfebooks.com/isbn/9780203797044" TargetMode="External"/><Relationship Id="rId61" Type="http://schemas.openxmlformats.org/officeDocument/2006/relationships/hyperlink" Target="http://www.tandfebooks.com/isbn/9781315885742" TargetMode="External"/><Relationship Id="rId82" Type="http://schemas.openxmlformats.org/officeDocument/2006/relationships/hyperlink" Target="http://www.tandfebooks.com/isbn/9780203127322" TargetMode="External"/><Relationship Id="rId199" Type="http://schemas.openxmlformats.org/officeDocument/2006/relationships/hyperlink" Target="http://www.tandfebooks.com/isbn/9780203816202" TargetMode="External"/><Relationship Id="rId203" Type="http://schemas.openxmlformats.org/officeDocument/2006/relationships/hyperlink" Target="http://www.tandfebooks.com/isbn/9781315814827" TargetMode="External"/><Relationship Id="rId19" Type="http://schemas.openxmlformats.org/officeDocument/2006/relationships/hyperlink" Target="http://www.tandfebooks.com/isbn/9780203134894" TargetMode="External"/><Relationship Id="rId224" Type="http://schemas.openxmlformats.org/officeDocument/2006/relationships/hyperlink" Target="http://www.tandfebooks.com/isbn/9780203107515" TargetMode="External"/><Relationship Id="rId245" Type="http://schemas.openxmlformats.org/officeDocument/2006/relationships/hyperlink" Target="http://www.tandfebooks.com/isbn/9780203079232" TargetMode="External"/><Relationship Id="rId266" Type="http://schemas.openxmlformats.org/officeDocument/2006/relationships/hyperlink" Target="http://www.tandfebooks.com/isbn/9780203550403" TargetMode="External"/><Relationship Id="rId287" Type="http://schemas.openxmlformats.org/officeDocument/2006/relationships/hyperlink" Target="http://www.tandfebooks.com/isbn/9781315880457" TargetMode="External"/><Relationship Id="rId30" Type="http://schemas.openxmlformats.org/officeDocument/2006/relationships/hyperlink" Target="http://www.tandfebooks.com/isbn/9780203122716" TargetMode="External"/><Relationship Id="rId105" Type="http://schemas.openxmlformats.org/officeDocument/2006/relationships/hyperlink" Target="http://www.tandfebooks.com/isbn/9781315866932" TargetMode="External"/><Relationship Id="rId126" Type="http://schemas.openxmlformats.org/officeDocument/2006/relationships/hyperlink" Target="http://www.tandfebooks.com/isbn/9781315819822" TargetMode="External"/><Relationship Id="rId147" Type="http://schemas.openxmlformats.org/officeDocument/2006/relationships/hyperlink" Target="http://www.tandfebooks.com/isbn/9780203817490" TargetMode="External"/><Relationship Id="rId168" Type="http://schemas.openxmlformats.org/officeDocument/2006/relationships/hyperlink" Target="http://www.tandfebooks.com/isbn/9780203809396" TargetMode="External"/><Relationship Id="rId51" Type="http://schemas.openxmlformats.org/officeDocument/2006/relationships/hyperlink" Target="http://www.tandfebooks.com/isbn/9780203802465" TargetMode="External"/><Relationship Id="rId72" Type="http://schemas.openxmlformats.org/officeDocument/2006/relationships/hyperlink" Target="http://www.tandfebooks.com/isbn/9780203828892" TargetMode="External"/><Relationship Id="rId93" Type="http://schemas.openxmlformats.org/officeDocument/2006/relationships/hyperlink" Target="http://www.tandfebooks.com/isbn/9780203132982" TargetMode="External"/><Relationship Id="rId189" Type="http://schemas.openxmlformats.org/officeDocument/2006/relationships/hyperlink" Target="http://www.tandfebooks.com/isbn/9781315796932" TargetMode="External"/><Relationship Id="rId3" Type="http://schemas.openxmlformats.org/officeDocument/2006/relationships/hyperlink" Target="http://www.tandfebooks.com/isbn/9781315854465" TargetMode="External"/><Relationship Id="rId214" Type="http://schemas.openxmlformats.org/officeDocument/2006/relationships/hyperlink" Target="http://www.tandfebooks.com/isbn/9780203768419" TargetMode="External"/><Relationship Id="rId235" Type="http://schemas.openxmlformats.org/officeDocument/2006/relationships/hyperlink" Target="http://www.tandfebooks.com/isbn/9780203106389" TargetMode="External"/><Relationship Id="rId256" Type="http://schemas.openxmlformats.org/officeDocument/2006/relationships/hyperlink" Target="http://www.tandfebooks.com/isbn/9781315854908" TargetMode="External"/><Relationship Id="rId277" Type="http://schemas.openxmlformats.org/officeDocument/2006/relationships/hyperlink" Target="http://www.tandfebooks.com/isbn/9781315819358" TargetMode="External"/><Relationship Id="rId298" Type="http://schemas.openxmlformats.org/officeDocument/2006/relationships/hyperlink" Target="http://www.tandfebooks.com/isbn/9780203407660" TargetMode="External"/><Relationship Id="rId116" Type="http://schemas.openxmlformats.org/officeDocument/2006/relationships/hyperlink" Target="http://www.tandfebooks.com/isbn/9781315857114" TargetMode="External"/><Relationship Id="rId137" Type="http://schemas.openxmlformats.org/officeDocument/2006/relationships/hyperlink" Target="http://www.tandfebooks.com/isbn/9780203095584" TargetMode="External"/><Relationship Id="rId158" Type="http://schemas.openxmlformats.org/officeDocument/2006/relationships/hyperlink" Target="http://www.tandfebooks.com/isbn/9780203831007" TargetMode="External"/><Relationship Id="rId302" Type="http://schemas.openxmlformats.org/officeDocument/2006/relationships/hyperlink" Target="http://www.tandfebooks.com/isbn/9780203788516" TargetMode="External"/><Relationship Id="rId20" Type="http://schemas.openxmlformats.org/officeDocument/2006/relationships/hyperlink" Target="http://www.tandfebooks.com/isbn/9780203114841" TargetMode="External"/><Relationship Id="rId41" Type="http://schemas.openxmlformats.org/officeDocument/2006/relationships/hyperlink" Target="http://www.tandfebooks.com/isbn/9781315851938" TargetMode="External"/><Relationship Id="rId62" Type="http://schemas.openxmlformats.org/officeDocument/2006/relationships/hyperlink" Target="http://www.tandfebooks.com/isbn/9780203764183" TargetMode="External"/><Relationship Id="rId83" Type="http://schemas.openxmlformats.org/officeDocument/2006/relationships/hyperlink" Target="http://www.tandfebooks.com/isbn/9780203809327" TargetMode="External"/><Relationship Id="rId179" Type="http://schemas.openxmlformats.org/officeDocument/2006/relationships/hyperlink" Target="http://www.tandfebooks.com/isbn/9781315886275" TargetMode="External"/><Relationship Id="rId190" Type="http://schemas.openxmlformats.org/officeDocument/2006/relationships/hyperlink" Target="http://www.tandfebooks.com/isbn/9780203123911" TargetMode="External"/><Relationship Id="rId204" Type="http://schemas.openxmlformats.org/officeDocument/2006/relationships/hyperlink" Target="http://www.tandfebooks.com/isbn/9780203083208" TargetMode="External"/><Relationship Id="rId225" Type="http://schemas.openxmlformats.org/officeDocument/2006/relationships/hyperlink" Target="http://www.tandfebooks.com/isbn/9780203127698" TargetMode="External"/><Relationship Id="rId246" Type="http://schemas.openxmlformats.org/officeDocument/2006/relationships/hyperlink" Target="http://www.tandfebooks.com/isbn/9780203153642" TargetMode="External"/><Relationship Id="rId267" Type="http://schemas.openxmlformats.org/officeDocument/2006/relationships/hyperlink" Target="http://www.tandfebooks.com/isbn/9780203126677" TargetMode="External"/><Relationship Id="rId288" Type="http://schemas.openxmlformats.org/officeDocument/2006/relationships/hyperlink" Target="http://www.tandfebooks.com/isbn/9781315856605" TargetMode="External"/><Relationship Id="rId106" Type="http://schemas.openxmlformats.org/officeDocument/2006/relationships/hyperlink" Target="http://www.tandfebooks.com/isbn/9780203121559" TargetMode="External"/><Relationship Id="rId127" Type="http://schemas.openxmlformats.org/officeDocument/2006/relationships/hyperlink" Target="http://www.tandfebooks.com/isbn/9781849776790" TargetMode="External"/><Relationship Id="rId10" Type="http://schemas.openxmlformats.org/officeDocument/2006/relationships/hyperlink" Target="http://www.tandfebooks.com/isbn/9780203072493" TargetMode="External"/><Relationship Id="rId31" Type="http://schemas.openxmlformats.org/officeDocument/2006/relationships/hyperlink" Target="http://www.tandfebooks.com/isbn/9780203078839" TargetMode="External"/><Relationship Id="rId52" Type="http://schemas.openxmlformats.org/officeDocument/2006/relationships/hyperlink" Target="http://www.tandfebooks.com/isbn/9780203831779" TargetMode="External"/><Relationship Id="rId73" Type="http://schemas.openxmlformats.org/officeDocument/2006/relationships/hyperlink" Target="http://www.tandfebooks.com/isbn/9780203122099" TargetMode="External"/><Relationship Id="rId94" Type="http://schemas.openxmlformats.org/officeDocument/2006/relationships/hyperlink" Target="http://www.tandfebooks.com/isbn/9780203784136" TargetMode="External"/><Relationship Id="rId148" Type="http://schemas.openxmlformats.org/officeDocument/2006/relationships/hyperlink" Target="http://www.tandfebooks.com/isbn/9781315881515" TargetMode="External"/><Relationship Id="rId169" Type="http://schemas.openxmlformats.org/officeDocument/2006/relationships/hyperlink" Target="http://www.tandfebooks.com/isbn/9780203809389" TargetMode="External"/><Relationship Id="rId4" Type="http://schemas.openxmlformats.org/officeDocument/2006/relationships/hyperlink" Target="http://www.tandfebooks.com/isbn/9781315857510" TargetMode="External"/><Relationship Id="rId180" Type="http://schemas.openxmlformats.org/officeDocument/2006/relationships/hyperlink" Target="http://www.tandfebooks.com/isbn/9780203076866" TargetMode="External"/><Relationship Id="rId215" Type="http://schemas.openxmlformats.org/officeDocument/2006/relationships/hyperlink" Target="http://www.tandfebooks.com/isbn/9780203803400" TargetMode="External"/><Relationship Id="rId236" Type="http://schemas.openxmlformats.org/officeDocument/2006/relationships/hyperlink" Target="http://www.tandfebooks.com/isbn/9780203796030" TargetMode="External"/><Relationship Id="rId257" Type="http://schemas.openxmlformats.org/officeDocument/2006/relationships/hyperlink" Target="http://www.tandfebooks.com/isbn/9780203101490" TargetMode="External"/><Relationship Id="rId278" Type="http://schemas.openxmlformats.org/officeDocument/2006/relationships/hyperlink" Target="http://www.tandfebooks.com/isbn/9780203070864" TargetMode="External"/><Relationship Id="rId303" Type="http://schemas.openxmlformats.org/officeDocument/2006/relationships/hyperlink" Target="http://www.tandfebooks.com/isbn/9780203076156" TargetMode="External"/><Relationship Id="rId42" Type="http://schemas.openxmlformats.org/officeDocument/2006/relationships/hyperlink" Target="http://www.tandfebooks.com/isbn/9780203551691" TargetMode="External"/><Relationship Id="rId84" Type="http://schemas.openxmlformats.org/officeDocument/2006/relationships/hyperlink" Target="http://www.tandfebooks.com/isbn/9780203128794" TargetMode="External"/><Relationship Id="rId138" Type="http://schemas.openxmlformats.org/officeDocument/2006/relationships/hyperlink" Target="http://www.tandfebooks.com/isbn/9780203107775" TargetMode="External"/><Relationship Id="rId191" Type="http://schemas.openxmlformats.org/officeDocument/2006/relationships/hyperlink" Target="http://www.tandfebooks.com/isbn/9780203813263" TargetMode="External"/><Relationship Id="rId205" Type="http://schemas.openxmlformats.org/officeDocument/2006/relationships/hyperlink" Target="http://www.tandfebooks.com/isbn/9780203102718" TargetMode="External"/><Relationship Id="rId247" Type="http://schemas.openxmlformats.org/officeDocument/2006/relationships/hyperlink" Target="http://www.tandfebooks.com/isbn/9780203771488" TargetMode="External"/><Relationship Id="rId107" Type="http://schemas.openxmlformats.org/officeDocument/2006/relationships/hyperlink" Target="http://www.tandfebooks.com/isbn/9780203500767" TargetMode="External"/><Relationship Id="rId289" Type="http://schemas.openxmlformats.org/officeDocument/2006/relationships/hyperlink" Target="http://www.tandfebooks.com/isbn/9780203817629" TargetMode="External"/><Relationship Id="rId11" Type="http://schemas.openxmlformats.org/officeDocument/2006/relationships/hyperlink" Target="http://www.tandfebooks.com/isbn/9780203078990" TargetMode="External"/><Relationship Id="rId53" Type="http://schemas.openxmlformats.org/officeDocument/2006/relationships/hyperlink" Target="http://www.tandfebooks.com/isbn/9780203066706" TargetMode="External"/><Relationship Id="rId149" Type="http://schemas.openxmlformats.org/officeDocument/2006/relationships/hyperlink" Target="http://www.tandfebooks.com/isbn/9780203737712" TargetMode="External"/><Relationship Id="rId95" Type="http://schemas.openxmlformats.org/officeDocument/2006/relationships/hyperlink" Target="http://www.tandfebooks.com/isbn/9781315851716" TargetMode="External"/><Relationship Id="rId160" Type="http://schemas.openxmlformats.org/officeDocument/2006/relationships/hyperlink" Target="http://www.tandfebooks.com/isbn/9780203096888" TargetMode="External"/><Relationship Id="rId216" Type="http://schemas.openxmlformats.org/officeDocument/2006/relationships/hyperlink" Target="http://www.tandfebooks.com/isbn/9780203796320" TargetMode="External"/><Relationship Id="rId258" Type="http://schemas.openxmlformats.org/officeDocument/2006/relationships/hyperlink" Target="http://www.tandfebooks.com/isbn/9780203829042" TargetMode="External"/><Relationship Id="rId22" Type="http://schemas.openxmlformats.org/officeDocument/2006/relationships/hyperlink" Target="http://www.tandfebooks.com/isbn/9780203828564" TargetMode="External"/><Relationship Id="rId64" Type="http://schemas.openxmlformats.org/officeDocument/2006/relationships/hyperlink" Target="http://www.tandfebooks.com/isbn/9780203139059" TargetMode="External"/><Relationship Id="rId118" Type="http://schemas.openxmlformats.org/officeDocument/2006/relationships/hyperlink" Target="http://www.tandfebooks.com/isbn/9781315884530" TargetMode="External"/><Relationship Id="rId171" Type="http://schemas.openxmlformats.org/officeDocument/2006/relationships/hyperlink" Target="http://www.tandfebooks.com/isbn/9781315797465" TargetMode="External"/><Relationship Id="rId227" Type="http://schemas.openxmlformats.org/officeDocument/2006/relationships/hyperlink" Target="http://www.tandfebooks.com/isbn/9781315849492" TargetMode="External"/><Relationship Id="rId269" Type="http://schemas.openxmlformats.org/officeDocument/2006/relationships/hyperlink" Target="http://www.tandfebooks.com/isbn/9780203129616" TargetMode="External"/><Relationship Id="rId33" Type="http://schemas.openxmlformats.org/officeDocument/2006/relationships/hyperlink" Target="http://www.tandfebooks.com/isbn/9780203804520" TargetMode="External"/><Relationship Id="rId129" Type="http://schemas.openxmlformats.org/officeDocument/2006/relationships/hyperlink" Target="http://www.tandfebooks.com/isbn/9781315880464" TargetMode="External"/><Relationship Id="rId280" Type="http://schemas.openxmlformats.org/officeDocument/2006/relationships/hyperlink" Target="http://www.tandfebooks.com/isbn/9780203075258" TargetMode="External"/><Relationship Id="rId75" Type="http://schemas.openxmlformats.org/officeDocument/2006/relationships/hyperlink" Target="http://www.tandfebooks.com/isbn/9780203116739" TargetMode="External"/><Relationship Id="rId140" Type="http://schemas.openxmlformats.org/officeDocument/2006/relationships/hyperlink" Target="http://www.tandfebooks.com/isbn/9780203070093" TargetMode="External"/><Relationship Id="rId182" Type="http://schemas.openxmlformats.org/officeDocument/2006/relationships/hyperlink" Target="http://www.tandfebooks.com/isbn/9780203719497" TargetMode="External"/><Relationship Id="rId6" Type="http://schemas.openxmlformats.org/officeDocument/2006/relationships/hyperlink" Target="http://www.tandfebooks.com/isbn/9780203154489" TargetMode="External"/><Relationship Id="rId238" Type="http://schemas.openxmlformats.org/officeDocument/2006/relationships/hyperlink" Target="http://www.tandfebooks.com/isbn/9780203129098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aylorfrancis.com/books/9781315755953" TargetMode="External"/><Relationship Id="rId21" Type="http://schemas.openxmlformats.org/officeDocument/2006/relationships/hyperlink" Target="http://www.taylorfrancis.com/books/9781315641263" TargetMode="External"/><Relationship Id="rId42" Type="http://schemas.openxmlformats.org/officeDocument/2006/relationships/hyperlink" Target="http://www.taylorfrancis.com/books/9780203597514" TargetMode="External"/><Relationship Id="rId63" Type="http://schemas.openxmlformats.org/officeDocument/2006/relationships/hyperlink" Target="http://www.taylorfrancis.com/books/9781315754680" TargetMode="External"/><Relationship Id="rId84" Type="http://schemas.openxmlformats.org/officeDocument/2006/relationships/hyperlink" Target="http://www.taylorfrancis.com/books/9781315640631" TargetMode="External"/><Relationship Id="rId138" Type="http://schemas.openxmlformats.org/officeDocument/2006/relationships/hyperlink" Target="http://www.taylorfrancis.com/books/9781315745732" TargetMode="External"/><Relationship Id="rId159" Type="http://schemas.openxmlformats.org/officeDocument/2006/relationships/hyperlink" Target="http://www.taylorfrancis.com/books/9781315697703" TargetMode="External"/><Relationship Id="rId170" Type="http://schemas.openxmlformats.org/officeDocument/2006/relationships/hyperlink" Target="http://www.taylorfrancis.com/books/9781315745374" TargetMode="External"/><Relationship Id="rId191" Type="http://schemas.openxmlformats.org/officeDocument/2006/relationships/hyperlink" Target="http://www.taylorfrancis.com/books/9781315753980" TargetMode="External"/><Relationship Id="rId205" Type="http://schemas.openxmlformats.org/officeDocument/2006/relationships/hyperlink" Target="http://www.taylorfrancis.com/books/9780203075999" TargetMode="External"/><Relationship Id="rId107" Type="http://schemas.openxmlformats.org/officeDocument/2006/relationships/hyperlink" Target="http://www.taylorfrancis.com/books/9781315691817" TargetMode="External"/><Relationship Id="rId11" Type="http://schemas.openxmlformats.org/officeDocument/2006/relationships/hyperlink" Target="http://www.taylorfrancis.com/books/9781315775661" TargetMode="External"/><Relationship Id="rId32" Type="http://schemas.openxmlformats.org/officeDocument/2006/relationships/hyperlink" Target="http://www.taylorfrancis.com/books/9781315635866" TargetMode="External"/><Relationship Id="rId53" Type="http://schemas.openxmlformats.org/officeDocument/2006/relationships/hyperlink" Target="http://www.taylorfrancis.com/books/9781315780504" TargetMode="External"/><Relationship Id="rId74" Type="http://schemas.openxmlformats.org/officeDocument/2006/relationships/hyperlink" Target="http://www.taylorfrancis.com/books/9781315849898" TargetMode="External"/><Relationship Id="rId128" Type="http://schemas.openxmlformats.org/officeDocument/2006/relationships/hyperlink" Target="http://www.taylorfrancis.com/books/9781315884721" TargetMode="External"/><Relationship Id="rId149" Type="http://schemas.openxmlformats.org/officeDocument/2006/relationships/hyperlink" Target="http://www.taylorfrancis.com/books/9781315766003" TargetMode="External"/><Relationship Id="rId5" Type="http://schemas.openxmlformats.org/officeDocument/2006/relationships/hyperlink" Target="http://www.taylorfrancis.com/books/9781315651408" TargetMode="External"/><Relationship Id="rId95" Type="http://schemas.openxmlformats.org/officeDocument/2006/relationships/hyperlink" Target="http://www.taylorfrancis.com/books/9781315695624" TargetMode="External"/><Relationship Id="rId160" Type="http://schemas.openxmlformats.org/officeDocument/2006/relationships/hyperlink" Target="http://www.taylorfrancis.com/books/9781315665801" TargetMode="External"/><Relationship Id="rId181" Type="http://schemas.openxmlformats.org/officeDocument/2006/relationships/hyperlink" Target="http://www.taylorfrancis.com/books/9780203767566" TargetMode="External"/><Relationship Id="rId216" Type="http://schemas.openxmlformats.org/officeDocument/2006/relationships/table" Target="../tables/table11.xml"/><Relationship Id="rId22" Type="http://schemas.openxmlformats.org/officeDocument/2006/relationships/hyperlink" Target="http://www.taylorfrancis.com/books/9781315708478" TargetMode="External"/><Relationship Id="rId43" Type="http://schemas.openxmlformats.org/officeDocument/2006/relationships/hyperlink" Target="http://www.taylorfrancis.com/books/9780203093825" TargetMode="External"/><Relationship Id="rId64" Type="http://schemas.openxmlformats.org/officeDocument/2006/relationships/hyperlink" Target="http://www.taylorfrancis.com/books/9781315756776" TargetMode="External"/><Relationship Id="rId118" Type="http://schemas.openxmlformats.org/officeDocument/2006/relationships/hyperlink" Target="http://www.taylorfrancis.com/books/9781315736266" TargetMode="External"/><Relationship Id="rId139" Type="http://schemas.openxmlformats.org/officeDocument/2006/relationships/hyperlink" Target="http://www.taylorfrancis.com/books/9781315852560" TargetMode="External"/><Relationship Id="rId85" Type="http://schemas.openxmlformats.org/officeDocument/2006/relationships/hyperlink" Target="http://www.taylorfrancis.com/books/9781315706856" TargetMode="External"/><Relationship Id="rId150" Type="http://schemas.openxmlformats.org/officeDocument/2006/relationships/hyperlink" Target="http://www.taylorfrancis.com/books/9781315851556" TargetMode="External"/><Relationship Id="rId171" Type="http://schemas.openxmlformats.org/officeDocument/2006/relationships/hyperlink" Target="http://www.taylorfrancis.com/books/9781315797571" TargetMode="External"/><Relationship Id="rId192" Type="http://schemas.openxmlformats.org/officeDocument/2006/relationships/hyperlink" Target="http://www.taylorfrancis.com/books/9780203641279" TargetMode="External"/><Relationship Id="rId206" Type="http://schemas.openxmlformats.org/officeDocument/2006/relationships/hyperlink" Target="http://www.taylorfrancis.com/books/9781315708218" TargetMode="External"/><Relationship Id="rId12" Type="http://schemas.openxmlformats.org/officeDocument/2006/relationships/hyperlink" Target="http://www.taylorfrancis.com/books/9781315247052" TargetMode="External"/><Relationship Id="rId33" Type="http://schemas.openxmlformats.org/officeDocument/2006/relationships/hyperlink" Target="http://www.taylorfrancis.com/books/9781317918462" TargetMode="External"/><Relationship Id="rId108" Type="http://schemas.openxmlformats.org/officeDocument/2006/relationships/hyperlink" Target="http://www.taylorfrancis.com/books/9781315734309" TargetMode="External"/><Relationship Id="rId129" Type="http://schemas.openxmlformats.org/officeDocument/2006/relationships/hyperlink" Target="http://www.taylorfrancis.com/books/9781315263953" TargetMode="External"/><Relationship Id="rId54" Type="http://schemas.openxmlformats.org/officeDocument/2006/relationships/hyperlink" Target="http://www.taylorfrancis.com/books/9781315675879" TargetMode="External"/><Relationship Id="rId75" Type="http://schemas.openxmlformats.org/officeDocument/2006/relationships/hyperlink" Target="http://www.taylorfrancis.com/books/9781315777436" TargetMode="External"/><Relationship Id="rId96" Type="http://schemas.openxmlformats.org/officeDocument/2006/relationships/hyperlink" Target="http://www.taylorfrancis.com/books/9781315651200" TargetMode="External"/><Relationship Id="rId140" Type="http://schemas.openxmlformats.org/officeDocument/2006/relationships/hyperlink" Target="http://www.taylorfrancis.com/books/9781315750712" TargetMode="External"/><Relationship Id="rId161" Type="http://schemas.openxmlformats.org/officeDocument/2006/relationships/hyperlink" Target="http://www.taylorfrancis.com/books/9780203362884" TargetMode="External"/><Relationship Id="rId182" Type="http://schemas.openxmlformats.org/officeDocument/2006/relationships/hyperlink" Target="http://www.taylorfrancis.com/books/9781315797687" TargetMode="External"/><Relationship Id="rId217" Type="http://schemas.openxmlformats.org/officeDocument/2006/relationships/table" Target="../tables/table12.xml"/><Relationship Id="rId6" Type="http://schemas.openxmlformats.org/officeDocument/2006/relationships/hyperlink" Target="http://www.taylorfrancis.com/books/9781315665580" TargetMode="External"/><Relationship Id="rId23" Type="http://schemas.openxmlformats.org/officeDocument/2006/relationships/hyperlink" Target="http://www.taylorfrancis.com/books/9781315674896" TargetMode="External"/><Relationship Id="rId119" Type="http://schemas.openxmlformats.org/officeDocument/2006/relationships/hyperlink" Target="http://www.taylorfrancis.com/books/9781315759210" TargetMode="External"/><Relationship Id="rId44" Type="http://schemas.openxmlformats.org/officeDocument/2006/relationships/hyperlink" Target="http://www.taylorfrancis.com/books/9781315779485" TargetMode="External"/><Relationship Id="rId65" Type="http://schemas.openxmlformats.org/officeDocument/2006/relationships/hyperlink" Target="http://www.taylorfrancis.com/books/9781315768489" TargetMode="External"/><Relationship Id="rId86" Type="http://schemas.openxmlformats.org/officeDocument/2006/relationships/hyperlink" Target="http://www.taylorfrancis.com/books/9780203385494" TargetMode="External"/><Relationship Id="rId130" Type="http://schemas.openxmlformats.org/officeDocument/2006/relationships/hyperlink" Target="http://www.taylorfrancis.com/books/9781315851501" TargetMode="External"/><Relationship Id="rId151" Type="http://schemas.openxmlformats.org/officeDocument/2006/relationships/hyperlink" Target="http://www.taylorfrancis.com/books/9781315771694" TargetMode="External"/><Relationship Id="rId172" Type="http://schemas.openxmlformats.org/officeDocument/2006/relationships/hyperlink" Target="http://www.taylorfrancis.com/books/9780203134610" TargetMode="External"/><Relationship Id="rId193" Type="http://schemas.openxmlformats.org/officeDocument/2006/relationships/hyperlink" Target="http://www.taylorfrancis.com/books/9781315712352" TargetMode="External"/><Relationship Id="rId207" Type="http://schemas.openxmlformats.org/officeDocument/2006/relationships/hyperlink" Target="http://www.taylorfrancis.com/books/9781315729800" TargetMode="External"/><Relationship Id="rId13" Type="http://schemas.openxmlformats.org/officeDocument/2006/relationships/hyperlink" Target="http://www.taylorfrancis.com/books/9781315728568" TargetMode="External"/><Relationship Id="rId109" Type="http://schemas.openxmlformats.org/officeDocument/2006/relationships/hyperlink" Target="http://www.taylorfrancis.com/books/9781315768991" TargetMode="External"/><Relationship Id="rId34" Type="http://schemas.openxmlformats.org/officeDocument/2006/relationships/hyperlink" Target="http://www.taylorfrancis.com/books/9781315853420" TargetMode="External"/><Relationship Id="rId55" Type="http://schemas.openxmlformats.org/officeDocument/2006/relationships/hyperlink" Target="http://www.taylorfrancis.com/books/9781315886114" TargetMode="External"/><Relationship Id="rId76" Type="http://schemas.openxmlformats.org/officeDocument/2006/relationships/hyperlink" Target="http://www.taylorfrancis.com/books/9781315850214" TargetMode="External"/><Relationship Id="rId97" Type="http://schemas.openxmlformats.org/officeDocument/2006/relationships/hyperlink" Target="http://www.taylorfrancis.com/books/9780203130261" TargetMode="External"/><Relationship Id="rId120" Type="http://schemas.openxmlformats.org/officeDocument/2006/relationships/hyperlink" Target="http://www.taylorfrancis.com/books/9781315727721" TargetMode="External"/><Relationship Id="rId141" Type="http://schemas.openxmlformats.org/officeDocument/2006/relationships/hyperlink" Target="http://www.taylorfrancis.com/books/9780203772249" TargetMode="External"/><Relationship Id="rId7" Type="http://schemas.openxmlformats.org/officeDocument/2006/relationships/hyperlink" Target="http://www.taylorfrancis.com/books/9781315727134" TargetMode="External"/><Relationship Id="rId162" Type="http://schemas.openxmlformats.org/officeDocument/2006/relationships/hyperlink" Target="http://www.taylorfrancis.com/books/9781315766966" TargetMode="External"/><Relationship Id="rId183" Type="http://schemas.openxmlformats.org/officeDocument/2006/relationships/hyperlink" Target="http://www.taylorfrancis.com/books/9780203744086" TargetMode="External"/><Relationship Id="rId24" Type="http://schemas.openxmlformats.org/officeDocument/2006/relationships/hyperlink" Target="http://www.taylorfrancis.com/books/9781315683911" TargetMode="External"/><Relationship Id="rId45" Type="http://schemas.openxmlformats.org/officeDocument/2006/relationships/hyperlink" Target="http://www.taylorfrancis.com/books/9780203557686" TargetMode="External"/><Relationship Id="rId66" Type="http://schemas.openxmlformats.org/officeDocument/2006/relationships/hyperlink" Target="http://www.taylorfrancis.com/books/9781315814018" TargetMode="External"/><Relationship Id="rId87" Type="http://schemas.openxmlformats.org/officeDocument/2006/relationships/hyperlink" Target="http://www.taylorfrancis.com/books/9781315762784" TargetMode="External"/><Relationship Id="rId110" Type="http://schemas.openxmlformats.org/officeDocument/2006/relationships/hyperlink" Target="http://www.taylorfrancis.com/books/9781315723648" TargetMode="External"/><Relationship Id="rId131" Type="http://schemas.openxmlformats.org/officeDocument/2006/relationships/hyperlink" Target="http://www.taylorfrancis.com/books/9780203568705" TargetMode="External"/><Relationship Id="rId152" Type="http://schemas.openxmlformats.org/officeDocument/2006/relationships/hyperlink" Target="http://www.taylorfrancis.com/books/9780203724958" TargetMode="External"/><Relationship Id="rId173" Type="http://schemas.openxmlformats.org/officeDocument/2006/relationships/hyperlink" Target="http://www.taylorfrancis.com/books/9780203807279" TargetMode="External"/><Relationship Id="rId194" Type="http://schemas.openxmlformats.org/officeDocument/2006/relationships/hyperlink" Target="http://www.taylorfrancis.com/books/9781315884110" TargetMode="External"/><Relationship Id="rId208" Type="http://schemas.openxmlformats.org/officeDocument/2006/relationships/hyperlink" Target="http://www.taylorfrancis.com/books/9781315729886" TargetMode="External"/><Relationship Id="rId14" Type="http://schemas.openxmlformats.org/officeDocument/2006/relationships/hyperlink" Target="http://www.taylorfrancis.com/books/9780203797112" TargetMode="External"/><Relationship Id="rId30" Type="http://schemas.openxmlformats.org/officeDocument/2006/relationships/hyperlink" Target="http://www.taylorfrancis.com/books/9781315712642" TargetMode="External"/><Relationship Id="rId35" Type="http://schemas.openxmlformats.org/officeDocument/2006/relationships/hyperlink" Target="http://www.taylorfrancis.com/books/9780203075203" TargetMode="External"/><Relationship Id="rId56" Type="http://schemas.openxmlformats.org/officeDocument/2006/relationships/hyperlink" Target="http://www.taylorfrancis.com/books/9781315767918" TargetMode="External"/><Relationship Id="rId77" Type="http://schemas.openxmlformats.org/officeDocument/2006/relationships/hyperlink" Target="http://www.taylorfrancis.com/books/9780203814932" TargetMode="External"/><Relationship Id="rId100" Type="http://schemas.openxmlformats.org/officeDocument/2006/relationships/hyperlink" Target="http://www.taylorfrancis.com/books/9781315688435" TargetMode="External"/><Relationship Id="rId105" Type="http://schemas.openxmlformats.org/officeDocument/2006/relationships/hyperlink" Target="http://www.taylorfrancis.com/books/9781315713526" TargetMode="External"/><Relationship Id="rId126" Type="http://schemas.openxmlformats.org/officeDocument/2006/relationships/hyperlink" Target="http://www.taylorfrancis.com/books/9781315758343" TargetMode="External"/><Relationship Id="rId147" Type="http://schemas.openxmlformats.org/officeDocument/2006/relationships/hyperlink" Target="http://www.taylorfrancis.com/books/9781315867397" TargetMode="External"/><Relationship Id="rId168" Type="http://schemas.openxmlformats.org/officeDocument/2006/relationships/hyperlink" Target="http://www.taylorfrancis.com/books/9781315715209" TargetMode="External"/><Relationship Id="rId8" Type="http://schemas.openxmlformats.org/officeDocument/2006/relationships/hyperlink" Target="http://www.taylorfrancis.com/books/9781315658971" TargetMode="External"/><Relationship Id="rId51" Type="http://schemas.openxmlformats.org/officeDocument/2006/relationships/hyperlink" Target="http://www.taylorfrancis.com/books/9781315639383" TargetMode="External"/><Relationship Id="rId72" Type="http://schemas.openxmlformats.org/officeDocument/2006/relationships/hyperlink" Target="http://www.taylorfrancis.com/books/9781315764672" TargetMode="External"/><Relationship Id="rId93" Type="http://schemas.openxmlformats.org/officeDocument/2006/relationships/hyperlink" Target="http://www.taylorfrancis.com/books/9781315646664" TargetMode="External"/><Relationship Id="rId98" Type="http://schemas.openxmlformats.org/officeDocument/2006/relationships/hyperlink" Target="http://www.taylorfrancis.com/books/9781351272643" TargetMode="External"/><Relationship Id="rId121" Type="http://schemas.openxmlformats.org/officeDocument/2006/relationships/hyperlink" Target="http://www.taylorfrancis.com/books/9781315750545" TargetMode="External"/><Relationship Id="rId142" Type="http://schemas.openxmlformats.org/officeDocument/2006/relationships/hyperlink" Target="http://www.taylorfrancis.com/books/9781315703749" TargetMode="External"/><Relationship Id="rId163" Type="http://schemas.openxmlformats.org/officeDocument/2006/relationships/hyperlink" Target="http://www.taylorfrancis.com/books/9781315723952" TargetMode="External"/><Relationship Id="rId184" Type="http://schemas.openxmlformats.org/officeDocument/2006/relationships/hyperlink" Target="http://www.taylorfrancis.com/books/9781315631295" TargetMode="External"/><Relationship Id="rId189" Type="http://schemas.openxmlformats.org/officeDocument/2006/relationships/hyperlink" Target="http://www.taylorfrancis.com/books/9781315616728" TargetMode="External"/><Relationship Id="rId3" Type="http://schemas.openxmlformats.org/officeDocument/2006/relationships/hyperlink" Target="http://www.taylorfrancis.com/books/9780203124994" TargetMode="External"/><Relationship Id="rId214" Type="http://schemas.openxmlformats.org/officeDocument/2006/relationships/hyperlink" Target="http://www.taylorfrancis.com/books/9781315675978" TargetMode="External"/><Relationship Id="rId25" Type="http://schemas.openxmlformats.org/officeDocument/2006/relationships/hyperlink" Target="http://www.taylorfrancis.com/books/9781315692166" TargetMode="External"/><Relationship Id="rId46" Type="http://schemas.openxmlformats.org/officeDocument/2006/relationships/hyperlink" Target="http://www.taylorfrancis.com/books/9781315719016" TargetMode="External"/><Relationship Id="rId67" Type="http://schemas.openxmlformats.org/officeDocument/2006/relationships/hyperlink" Target="http://www.taylorfrancis.com/books/9780203431351" TargetMode="External"/><Relationship Id="rId116" Type="http://schemas.openxmlformats.org/officeDocument/2006/relationships/hyperlink" Target="http://www.taylorfrancis.com/books/9780203103838" TargetMode="External"/><Relationship Id="rId137" Type="http://schemas.openxmlformats.org/officeDocument/2006/relationships/hyperlink" Target="http://www.taylorfrancis.com/books/9781315816920" TargetMode="External"/><Relationship Id="rId158" Type="http://schemas.openxmlformats.org/officeDocument/2006/relationships/hyperlink" Target="http://www.taylorfrancis.com/books/9781315270630" TargetMode="External"/><Relationship Id="rId20" Type="http://schemas.openxmlformats.org/officeDocument/2006/relationships/hyperlink" Target="http://www.taylorfrancis.com/books/9781315617602" TargetMode="External"/><Relationship Id="rId41" Type="http://schemas.openxmlformats.org/officeDocument/2006/relationships/hyperlink" Target="http://www.taylorfrancis.com/books/9781315741833" TargetMode="External"/><Relationship Id="rId62" Type="http://schemas.openxmlformats.org/officeDocument/2006/relationships/hyperlink" Target="http://www.taylorfrancis.com/books/9780203798522" TargetMode="External"/><Relationship Id="rId83" Type="http://schemas.openxmlformats.org/officeDocument/2006/relationships/hyperlink" Target="http://www.taylorfrancis.com/books/9781315737911" TargetMode="External"/><Relationship Id="rId88" Type="http://schemas.openxmlformats.org/officeDocument/2006/relationships/hyperlink" Target="http://www.taylorfrancis.com/books/9781315695785" TargetMode="External"/><Relationship Id="rId111" Type="http://schemas.openxmlformats.org/officeDocument/2006/relationships/hyperlink" Target="http://www.taylorfrancis.com/books/9781315758183" TargetMode="External"/><Relationship Id="rId132" Type="http://schemas.openxmlformats.org/officeDocument/2006/relationships/hyperlink" Target="http://www.taylorfrancis.com/books/9780203630105" TargetMode="External"/><Relationship Id="rId153" Type="http://schemas.openxmlformats.org/officeDocument/2006/relationships/hyperlink" Target="http://www.taylorfrancis.com/books/9781315740096" TargetMode="External"/><Relationship Id="rId174" Type="http://schemas.openxmlformats.org/officeDocument/2006/relationships/hyperlink" Target="http://www.taylorfrancis.com/books/9780203797730" TargetMode="External"/><Relationship Id="rId179" Type="http://schemas.openxmlformats.org/officeDocument/2006/relationships/hyperlink" Target="http://www.taylorfrancis.com/books/9780203797549" TargetMode="External"/><Relationship Id="rId195" Type="http://schemas.openxmlformats.org/officeDocument/2006/relationships/hyperlink" Target="http://www.taylorfrancis.com/books/9781315646572" TargetMode="External"/><Relationship Id="rId209" Type="http://schemas.openxmlformats.org/officeDocument/2006/relationships/hyperlink" Target="http://www.taylorfrancis.com/books/9780203094204" TargetMode="External"/><Relationship Id="rId190" Type="http://schemas.openxmlformats.org/officeDocument/2006/relationships/hyperlink" Target="http://www.taylorfrancis.com/books/9781315731032" TargetMode="External"/><Relationship Id="rId204" Type="http://schemas.openxmlformats.org/officeDocument/2006/relationships/hyperlink" Target="http://www.taylorfrancis.com/books/9781315757568" TargetMode="External"/><Relationship Id="rId15" Type="http://schemas.openxmlformats.org/officeDocument/2006/relationships/hyperlink" Target="http://www.taylorfrancis.com/books/9780203538159" TargetMode="External"/><Relationship Id="rId36" Type="http://schemas.openxmlformats.org/officeDocument/2006/relationships/hyperlink" Target="http://www.taylorfrancis.com/books/9781315756950" TargetMode="External"/><Relationship Id="rId57" Type="http://schemas.openxmlformats.org/officeDocument/2006/relationships/hyperlink" Target="http://www.taylorfrancis.com/books/9781315849430" TargetMode="External"/><Relationship Id="rId106" Type="http://schemas.openxmlformats.org/officeDocument/2006/relationships/hyperlink" Target="http://www.taylorfrancis.com/books/9781315726939" TargetMode="External"/><Relationship Id="rId127" Type="http://schemas.openxmlformats.org/officeDocument/2006/relationships/hyperlink" Target="http://www.taylorfrancis.com/books/9781315760940" TargetMode="External"/><Relationship Id="rId10" Type="http://schemas.openxmlformats.org/officeDocument/2006/relationships/hyperlink" Target="http://www.taylorfrancis.com/books/9781315753515" TargetMode="External"/><Relationship Id="rId31" Type="http://schemas.openxmlformats.org/officeDocument/2006/relationships/hyperlink" Target="http://www.taylorfrancis.com/books/9781315813578" TargetMode="External"/><Relationship Id="rId52" Type="http://schemas.openxmlformats.org/officeDocument/2006/relationships/hyperlink" Target="http://www.taylorfrancis.com/books/9781315676500" TargetMode="External"/><Relationship Id="rId73" Type="http://schemas.openxmlformats.org/officeDocument/2006/relationships/hyperlink" Target="http://www.taylorfrancis.com/books/9780203384756" TargetMode="External"/><Relationship Id="rId78" Type="http://schemas.openxmlformats.org/officeDocument/2006/relationships/hyperlink" Target="http://www.taylorfrancis.com/books/9781315739663" TargetMode="External"/><Relationship Id="rId94" Type="http://schemas.openxmlformats.org/officeDocument/2006/relationships/hyperlink" Target="http://www.taylorfrancis.com/books/9781315757193" TargetMode="External"/><Relationship Id="rId99" Type="http://schemas.openxmlformats.org/officeDocument/2006/relationships/hyperlink" Target="http://www.taylorfrancis.com/books/9781315797809" TargetMode="External"/><Relationship Id="rId101" Type="http://schemas.openxmlformats.org/officeDocument/2006/relationships/hyperlink" Target="http://www.taylorfrancis.com/books/9781315644530" TargetMode="External"/><Relationship Id="rId122" Type="http://schemas.openxmlformats.org/officeDocument/2006/relationships/hyperlink" Target="http://www.taylorfrancis.com/books/9781315816944" TargetMode="External"/><Relationship Id="rId143" Type="http://schemas.openxmlformats.org/officeDocument/2006/relationships/hyperlink" Target="http://www.taylorfrancis.com/books/9781315753942" TargetMode="External"/><Relationship Id="rId148" Type="http://schemas.openxmlformats.org/officeDocument/2006/relationships/hyperlink" Target="http://www.taylorfrancis.com/books/9781315756882" TargetMode="External"/><Relationship Id="rId164" Type="http://schemas.openxmlformats.org/officeDocument/2006/relationships/hyperlink" Target="http://www.taylorfrancis.com/books/9781315688220" TargetMode="External"/><Relationship Id="rId169" Type="http://schemas.openxmlformats.org/officeDocument/2006/relationships/hyperlink" Target="http://www.taylorfrancis.com/books/9781315686196" TargetMode="External"/><Relationship Id="rId185" Type="http://schemas.openxmlformats.org/officeDocument/2006/relationships/hyperlink" Target="http://www.taylorfrancis.com/books/9781315633152" TargetMode="External"/><Relationship Id="rId4" Type="http://schemas.openxmlformats.org/officeDocument/2006/relationships/hyperlink" Target="http://www.taylorfrancis.com/books/9780203113875" TargetMode="External"/><Relationship Id="rId9" Type="http://schemas.openxmlformats.org/officeDocument/2006/relationships/hyperlink" Target="http://www.taylorfrancis.com/books/9781315694337" TargetMode="External"/><Relationship Id="rId180" Type="http://schemas.openxmlformats.org/officeDocument/2006/relationships/hyperlink" Target="http://www.taylorfrancis.com/books/9781315816371" TargetMode="External"/><Relationship Id="rId210" Type="http://schemas.openxmlformats.org/officeDocument/2006/relationships/hyperlink" Target="http://www.taylorfrancis.com/books/9780203144459" TargetMode="External"/><Relationship Id="rId215" Type="http://schemas.openxmlformats.org/officeDocument/2006/relationships/printerSettings" Target="../printerSettings/printerSettings3.bin"/><Relationship Id="rId26" Type="http://schemas.openxmlformats.org/officeDocument/2006/relationships/hyperlink" Target="http://www.taylorfrancis.com/books/9781315708188" TargetMode="External"/><Relationship Id="rId47" Type="http://schemas.openxmlformats.org/officeDocument/2006/relationships/hyperlink" Target="http://www.taylorfrancis.com/books/9780203081907" TargetMode="External"/><Relationship Id="rId68" Type="http://schemas.openxmlformats.org/officeDocument/2006/relationships/hyperlink" Target="http://www.taylorfrancis.com/books/9780203550663" TargetMode="External"/><Relationship Id="rId89" Type="http://schemas.openxmlformats.org/officeDocument/2006/relationships/hyperlink" Target="http://www.taylorfrancis.com/books/9781315676661" TargetMode="External"/><Relationship Id="rId112" Type="http://schemas.openxmlformats.org/officeDocument/2006/relationships/hyperlink" Target="http://www.taylorfrancis.com/books/9781315685922" TargetMode="External"/><Relationship Id="rId133" Type="http://schemas.openxmlformats.org/officeDocument/2006/relationships/hyperlink" Target="http://www.taylorfrancis.com/books/9781315890128" TargetMode="External"/><Relationship Id="rId154" Type="http://schemas.openxmlformats.org/officeDocument/2006/relationships/hyperlink" Target="http://www.taylorfrancis.com/books/9780203134559" TargetMode="External"/><Relationship Id="rId175" Type="http://schemas.openxmlformats.org/officeDocument/2006/relationships/hyperlink" Target="http://www.taylorfrancis.com/books/9781315796253" TargetMode="External"/><Relationship Id="rId196" Type="http://schemas.openxmlformats.org/officeDocument/2006/relationships/hyperlink" Target="http://www.taylorfrancis.com/books/9781315849232" TargetMode="External"/><Relationship Id="rId200" Type="http://schemas.openxmlformats.org/officeDocument/2006/relationships/hyperlink" Target="http://www.taylorfrancis.com/books/9781315749501" TargetMode="External"/><Relationship Id="rId16" Type="http://schemas.openxmlformats.org/officeDocument/2006/relationships/hyperlink" Target="http://www.taylorfrancis.com/books/9781315418971" TargetMode="External"/><Relationship Id="rId37" Type="http://schemas.openxmlformats.org/officeDocument/2006/relationships/hyperlink" Target="http://www.taylorfrancis.com/books/9781315889931" TargetMode="External"/><Relationship Id="rId58" Type="http://schemas.openxmlformats.org/officeDocument/2006/relationships/hyperlink" Target="http://www.taylorfrancis.com/books/9781315764115" TargetMode="External"/><Relationship Id="rId79" Type="http://schemas.openxmlformats.org/officeDocument/2006/relationships/hyperlink" Target="http://www.taylorfrancis.com/books/9781315730844" TargetMode="External"/><Relationship Id="rId102" Type="http://schemas.openxmlformats.org/officeDocument/2006/relationships/hyperlink" Target="http://www.taylorfrancis.com/books/9781315742229" TargetMode="External"/><Relationship Id="rId123" Type="http://schemas.openxmlformats.org/officeDocument/2006/relationships/hyperlink" Target="http://www.taylorfrancis.com/books/9781315731568" TargetMode="External"/><Relationship Id="rId144" Type="http://schemas.openxmlformats.org/officeDocument/2006/relationships/hyperlink" Target="http://www.taylorfrancis.com/books/9780203728307" TargetMode="External"/><Relationship Id="rId90" Type="http://schemas.openxmlformats.org/officeDocument/2006/relationships/hyperlink" Target="http://www.taylorfrancis.com/books/9781315664552" TargetMode="External"/><Relationship Id="rId165" Type="http://schemas.openxmlformats.org/officeDocument/2006/relationships/hyperlink" Target="http://www.taylorfrancis.com/books/9781315716862" TargetMode="External"/><Relationship Id="rId186" Type="http://schemas.openxmlformats.org/officeDocument/2006/relationships/hyperlink" Target="http://www.taylorfrancis.com/books/9781315704241" TargetMode="External"/><Relationship Id="rId211" Type="http://schemas.openxmlformats.org/officeDocument/2006/relationships/hyperlink" Target="http://www.taylorfrancis.com/books/9781315762999" TargetMode="External"/><Relationship Id="rId27" Type="http://schemas.openxmlformats.org/officeDocument/2006/relationships/hyperlink" Target="http://www.taylorfrancis.com/books/9781315752617" TargetMode="External"/><Relationship Id="rId48" Type="http://schemas.openxmlformats.org/officeDocument/2006/relationships/hyperlink" Target="http://www.taylorfrancis.com/books/9781315769127" TargetMode="External"/><Relationship Id="rId69" Type="http://schemas.openxmlformats.org/officeDocument/2006/relationships/hyperlink" Target="http://www.taylorfrancis.com/books/9781315795515" TargetMode="External"/><Relationship Id="rId113" Type="http://schemas.openxmlformats.org/officeDocument/2006/relationships/hyperlink" Target="http://www.taylorfrancis.com/books/9781315719726" TargetMode="External"/><Relationship Id="rId134" Type="http://schemas.openxmlformats.org/officeDocument/2006/relationships/hyperlink" Target="http://www.taylorfrancis.com/books/9781315775920" TargetMode="External"/><Relationship Id="rId80" Type="http://schemas.openxmlformats.org/officeDocument/2006/relationships/hyperlink" Target="http://www.taylorfrancis.com/books/9781315084428" TargetMode="External"/><Relationship Id="rId155" Type="http://schemas.openxmlformats.org/officeDocument/2006/relationships/hyperlink" Target="http://www.taylorfrancis.com/books/9781315771144" TargetMode="External"/><Relationship Id="rId176" Type="http://schemas.openxmlformats.org/officeDocument/2006/relationships/hyperlink" Target="http://www.taylorfrancis.com/books/9780203066461" TargetMode="External"/><Relationship Id="rId197" Type="http://schemas.openxmlformats.org/officeDocument/2006/relationships/hyperlink" Target="http://www.taylorfrancis.com/books/9781315813837" TargetMode="External"/><Relationship Id="rId201" Type="http://schemas.openxmlformats.org/officeDocument/2006/relationships/hyperlink" Target="http://www.taylorfrancis.com/books/9781315726830" TargetMode="External"/><Relationship Id="rId17" Type="http://schemas.openxmlformats.org/officeDocument/2006/relationships/hyperlink" Target="http://www.taylorfrancis.com/books/9781315673158" TargetMode="External"/><Relationship Id="rId38" Type="http://schemas.openxmlformats.org/officeDocument/2006/relationships/hyperlink" Target="http://www.taylorfrancis.com/books/9781315778143" TargetMode="External"/><Relationship Id="rId59" Type="http://schemas.openxmlformats.org/officeDocument/2006/relationships/hyperlink" Target="http://www.taylorfrancis.com/books/9780203080856" TargetMode="External"/><Relationship Id="rId103" Type="http://schemas.openxmlformats.org/officeDocument/2006/relationships/hyperlink" Target="http://www.taylorfrancis.com/books/9781315642642" TargetMode="External"/><Relationship Id="rId124" Type="http://schemas.openxmlformats.org/officeDocument/2006/relationships/hyperlink" Target="http://www.taylorfrancis.com/books/9781315880112" TargetMode="External"/><Relationship Id="rId70" Type="http://schemas.openxmlformats.org/officeDocument/2006/relationships/hyperlink" Target="http://www.taylorfrancis.com/books/9781315798035" TargetMode="External"/><Relationship Id="rId91" Type="http://schemas.openxmlformats.org/officeDocument/2006/relationships/hyperlink" Target="http://www.taylorfrancis.com/books/9780203114773" TargetMode="External"/><Relationship Id="rId145" Type="http://schemas.openxmlformats.org/officeDocument/2006/relationships/hyperlink" Target="http://www.taylorfrancis.com/books/9781315856537" TargetMode="External"/><Relationship Id="rId166" Type="http://schemas.openxmlformats.org/officeDocument/2006/relationships/hyperlink" Target="http://www.taylorfrancis.com/books/9780203794784" TargetMode="External"/><Relationship Id="rId187" Type="http://schemas.openxmlformats.org/officeDocument/2006/relationships/hyperlink" Target="http://www.taylorfrancis.com/books/9780203104569" TargetMode="External"/><Relationship Id="rId1" Type="http://schemas.openxmlformats.org/officeDocument/2006/relationships/hyperlink" Target="http://www.taylorfrancis.com/books/9781315670959" TargetMode="External"/><Relationship Id="rId212" Type="http://schemas.openxmlformats.org/officeDocument/2006/relationships/hyperlink" Target="http://www.taylorfrancis.com/books/9781315774428" TargetMode="External"/><Relationship Id="rId28" Type="http://schemas.openxmlformats.org/officeDocument/2006/relationships/hyperlink" Target="http://www.taylorfrancis.com/books/9781315733753" TargetMode="External"/><Relationship Id="rId49" Type="http://schemas.openxmlformats.org/officeDocument/2006/relationships/hyperlink" Target="http://www.taylorfrancis.com/books/9781315676067" TargetMode="External"/><Relationship Id="rId114" Type="http://schemas.openxmlformats.org/officeDocument/2006/relationships/hyperlink" Target="http://www.taylorfrancis.com/books/9781315688954" TargetMode="External"/><Relationship Id="rId60" Type="http://schemas.openxmlformats.org/officeDocument/2006/relationships/hyperlink" Target="http://www.taylorfrancis.com/books/9780203593479" TargetMode="External"/><Relationship Id="rId81" Type="http://schemas.openxmlformats.org/officeDocument/2006/relationships/hyperlink" Target="http://www.taylorfrancis.com/books/9780203067918" TargetMode="External"/><Relationship Id="rId135" Type="http://schemas.openxmlformats.org/officeDocument/2006/relationships/hyperlink" Target="http://www.taylorfrancis.com/books/9781315797076" TargetMode="External"/><Relationship Id="rId156" Type="http://schemas.openxmlformats.org/officeDocument/2006/relationships/hyperlink" Target="http://www.taylorfrancis.com/books/9781315734231" TargetMode="External"/><Relationship Id="rId177" Type="http://schemas.openxmlformats.org/officeDocument/2006/relationships/hyperlink" Target="http://www.taylorfrancis.com/books/9780203794937" TargetMode="External"/><Relationship Id="rId198" Type="http://schemas.openxmlformats.org/officeDocument/2006/relationships/hyperlink" Target="http://www.taylorfrancis.com/books/9781315746296" TargetMode="External"/><Relationship Id="rId202" Type="http://schemas.openxmlformats.org/officeDocument/2006/relationships/hyperlink" Target="http://www.taylorfrancis.com/books/9781315709673" TargetMode="External"/><Relationship Id="rId18" Type="http://schemas.openxmlformats.org/officeDocument/2006/relationships/hyperlink" Target="http://www.taylorfrancis.com/books/9781315795492" TargetMode="External"/><Relationship Id="rId39" Type="http://schemas.openxmlformats.org/officeDocument/2006/relationships/hyperlink" Target="http://www.taylorfrancis.com/books/9780203095942" TargetMode="External"/><Relationship Id="rId50" Type="http://schemas.openxmlformats.org/officeDocument/2006/relationships/hyperlink" Target="http://www.taylorfrancis.com/books/9781315795584" TargetMode="External"/><Relationship Id="rId104" Type="http://schemas.openxmlformats.org/officeDocument/2006/relationships/hyperlink" Target="http://www.taylorfrancis.com/books/9781315739755" TargetMode="External"/><Relationship Id="rId125" Type="http://schemas.openxmlformats.org/officeDocument/2006/relationships/hyperlink" Target="http://www.taylorfrancis.com/books/9781315724720" TargetMode="External"/><Relationship Id="rId146" Type="http://schemas.openxmlformats.org/officeDocument/2006/relationships/hyperlink" Target="http://www.taylorfrancis.com/books/9781315305394" TargetMode="External"/><Relationship Id="rId167" Type="http://schemas.openxmlformats.org/officeDocument/2006/relationships/hyperlink" Target="http://www.taylorfrancis.com/books/9781315734750" TargetMode="External"/><Relationship Id="rId188" Type="http://schemas.openxmlformats.org/officeDocument/2006/relationships/hyperlink" Target="http://www.taylorfrancis.com/books/9781315848907" TargetMode="External"/><Relationship Id="rId71" Type="http://schemas.openxmlformats.org/officeDocument/2006/relationships/hyperlink" Target="http://www.taylorfrancis.com/books/9781315760964" TargetMode="External"/><Relationship Id="rId92" Type="http://schemas.openxmlformats.org/officeDocument/2006/relationships/hyperlink" Target="http://www.taylorfrancis.com/books/9780203861257" TargetMode="External"/><Relationship Id="rId213" Type="http://schemas.openxmlformats.org/officeDocument/2006/relationships/hyperlink" Target="http://www.taylorfrancis.com/books/9781315423258" TargetMode="External"/><Relationship Id="rId2" Type="http://schemas.openxmlformats.org/officeDocument/2006/relationships/hyperlink" Target="http://www.taylorfrancis.com/books/9780203551387" TargetMode="External"/><Relationship Id="rId29" Type="http://schemas.openxmlformats.org/officeDocument/2006/relationships/hyperlink" Target="http://www.taylorfrancis.com/books/9781315751542" TargetMode="External"/><Relationship Id="rId40" Type="http://schemas.openxmlformats.org/officeDocument/2006/relationships/hyperlink" Target="http://www.taylorfrancis.com/books/9781315768731" TargetMode="External"/><Relationship Id="rId115" Type="http://schemas.openxmlformats.org/officeDocument/2006/relationships/hyperlink" Target="http://www.taylorfrancis.com/books/9781315756509" TargetMode="External"/><Relationship Id="rId136" Type="http://schemas.openxmlformats.org/officeDocument/2006/relationships/hyperlink" Target="http://www.taylorfrancis.com/books/9780203567302" TargetMode="External"/><Relationship Id="rId157" Type="http://schemas.openxmlformats.org/officeDocument/2006/relationships/hyperlink" Target="http://www.taylorfrancis.com/books/9781315816852" TargetMode="External"/><Relationship Id="rId178" Type="http://schemas.openxmlformats.org/officeDocument/2006/relationships/hyperlink" Target="http://www.taylorfrancis.com/books/9780203795927" TargetMode="External"/><Relationship Id="rId61" Type="http://schemas.openxmlformats.org/officeDocument/2006/relationships/hyperlink" Target="http://www.taylorfrancis.com/books/9780203758809" TargetMode="External"/><Relationship Id="rId82" Type="http://schemas.openxmlformats.org/officeDocument/2006/relationships/hyperlink" Target="http://www.taylorfrancis.com/books/9781315882260" TargetMode="External"/><Relationship Id="rId199" Type="http://schemas.openxmlformats.org/officeDocument/2006/relationships/hyperlink" Target="http://www.taylorfrancis.com/books/9781315765686" TargetMode="External"/><Relationship Id="rId203" Type="http://schemas.openxmlformats.org/officeDocument/2006/relationships/hyperlink" Target="http://www.taylorfrancis.com/books/9781315709659" TargetMode="External"/><Relationship Id="rId19" Type="http://schemas.openxmlformats.org/officeDocument/2006/relationships/hyperlink" Target="http://www.taylorfrancis.com/books/9781315695648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315560533" TargetMode="External"/><Relationship Id="rId21" Type="http://schemas.openxmlformats.org/officeDocument/2006/relationships/hyperlink" Target="https://www.taylorfrancis.com/books/9781315589640" TargetMode="External"/><Relationship Id="rId42" Type="http://schemas.openxmlformats.org/officeDocument/2006/relationships/hyperlink" Target="https://www.taylorfrancis.com/books/9781315857145" TargetMode="External"/><Relationship Id="rId63" Type="http://schemas.openxmlformats.org/officeDocument/2006/relationships/hyperlink" Target="https://www.taylorfrancis.com/books/9781315562711" TargetMode="External"/><Relationship Id="rId84" Type="http://schemas.openxmlformats.org/officeDocument/2006/relationships/hyperlink" Target="https://www.taylorfrancis.com/books/9781315690711" TargetMode="External"/><Relationship Id="rId138" Type="http://schemas.openxmlformats.org/officeDocument/2006/relationships/hyperlink" Target="https://www.taylorfrancis.com/books/9781315694399" TargetMode="External"/><Relationship Id="rId159" Type="http://schemas.openxmlformats.org/officeDocument/2006/relationships/hyperlink" Target="https://www.taylorfrancis.com/books/9781315686660" TargetMode="External"/><Relationship Id="rId107" Type="http://schemas.openxmlformats.org/officeDocument/2006/relationships/hyperlink" Target="https://www.taylorfrancis.com/books/9781315693873" TargetMode="External"/><Relationship Id="rId11" Type="http://schemas.openxmlformats.org/officeDocument/2006/relationships/hyperlink" Target="https://www.taylorfrancis.com/books/9780203094570" TargetMode="External"/><Relationship Id="rId32" Type="http://schemas.openxmlformats.org/officeDocument/2006/relationships/hyperlink" Target="https://www.taylorfrancis.com/books/9781315605067" TargetMode="External"/><Relationship Id="rId53" Type="http://schemas.openxmlformats.org/officeDocument/2006/relationships/hyperlink" Target="https://www.taylorfrancis.com/books/9781315848792" TargetMode="External"/><Relationship Id="rId74" Type="http://schemas.openxmlformats.org/officeDocument/2006/relationships/hyperlink" Target="https://www.taylorfrancis.com/books/9781315658391" TargetMode="External"/><Relationship Id="rId128" Type="http://schemas.openxmlformats.org/officeDocument/2006/relationships/hyperlink" Target="https://www.taylorfrancis.com/books/9781315816975" TargetMode="External"/><Relationship Id="rId149" Type="http://schemas.openxmlformats.org/officeDocument/2006/relationships/hyperlink" Target="https://www.taylorfrancis.com/books/9781315660370" TargetMode="External"/><Relationship Id="rId5" Type="http://schemas.openxmlformats.org/officeDocument/2006/relationships/hyperlink" Target="https://www.taylorfrancis.com/books/9781315547381" TargetMode="External"/><Relationship Id="rId95" Type="http://schemas.openxmlformats.org/officeDocument/2006/relationships/hyperlink" Target="https://www.taylorfrancis.com/books/9781315737447" TargetMode="External"/><Relationship Id="rId160" Type="http://schemas.openxmlformats.org/officeDocument/2006/relationships/hyperlink" Target="https://www.taylorfrancis.com/books/9781315695044" TargetMode="External"/><Relationship Id="rId22" Type="http://schemas.openxmlformats.org/officeDocument/2006/relationships/hyperlink" Target="https://www.taylorfrancis.com/books/9781315580609" TargetMode="External"/><Relationship Id="rId43" Type="http://schemas.openxmlformats.org/officeDocument/2006/relationships/hyperlink" Target="https://www.taylorfrancis.com/books/9781315885919" TargetMode="External"/><Relationship Id="rId64" Type="http://schemas.openxmlformats.org/officeDocument/2006/relationships/hyperlink" Target="https://www.taylorfrancis.com/books/9781315624228" TargetMode="External"/><Relationship Id="rId118" Type="http://schemas.openxmlformats.org/officeDocument/2006/relationships/hyperlink" Target="https://www.taylorfrancis.com/books/9781315641997" TargetMode="External"/><Relationship Id="rId139" Type="http://schemas.openxmlformats.org/officeDocument/2006/relationships/hyperlink" Target="https://www.taylorfrancis.com/books/9781315739687" TargetMode="External"/><Relationship Id="rId85" Type="http://schemas.openxmlformats.org/officeDocument/2006/relationships/hyperlink" Target="https://www.taylorfrancis.com/books/9781315684550" TargetMode="External"/><Relationship Id="rId150" Type="http://schemas.openxmlformats.org/officeDocument/2006/relationships/hyperlink" Target="https://www.taylorfrancis.com/books/9781315707129" TargetMode="External"/><Relationship Id="rId12" Type="http://schemas.openxmlformats.org/officeDocument/2006/relationships/hyperlink" Target="https://www.taylorfrancis.com/books/9780203797679" TargetMode="External"/><Relationship Id="rId17" Type="http://schemas.openxmlformats.org/officeDocument/2006/relationships/hyperlink" Target="https://www.taylorfrancis.com/books/9781315230290" TargetMode="External"/><Relationship Id="rId33" Type="http://schemas.openxmlformats.org/officeDocument/2006/relationships/hyperlink" Target="https://www.taylorfrancis.com/books/9781315565828" TargetMode="External"/><Relationship Id="rId38" Type="http://schemas.openxmlformats.org/officeDocument/2006/relationships/hyperlink" Target="https://www.taylorfrancis.com/books/9781482216608" TargetMode="External"/><Relationship Id="rId59" Type="http://schemas.openxmlformats.org/officeDocument/2006/relationships/hyperlink" Target="https://www.taylorfrancis.com/books/9781315525532" TargetMode="External"/><Relationship Id="rId103" Type="http://schemas.openxmlformats.org/officeDocument/2006/relationships/hyperlink" Target="https://www.taylorfrancis.com/books/9781315710075" TargetMode="External"/><Relationship Id="rId108" Type="http://schemas.openxmlformats.org/officeDocument/2006/relationships/hyperlink" Target="https://www.taylorfrancis.com/books/9781315537924" TargetMode="External"/><Relationship Id="rId124" Type="http://schemas.openxmlformats.org/officeDocument/2006/relationships/hyperlink" Target="https://www.taylorfrancis.com/books/9781315678092" TargetMode="External"/><Relationship Id="rId129" Type="http://schemas.openxmlformats.org/officeDocument/2006/relationships/hyperlink" Target="https://www.taylorfrancis.com/books/9781315582856" TargetMode="External"/><Relationship Id="rId54" Type="http://schemas.openxmlformats.org/officeDocument/2006/relationships/hyperlink" Target="https://www.taylorfrancis.com/books/9781315743448" TargetMode="External"/><Relationship Id="rId70" Type="http://schemas.openxmlformats.org/officeDocument/2006/relationships/hyperlink" Target="https://www.taylorfrancis.com/books/9781315734392" TargetMode="External"/><Relationship Id="rId75" Type="http://schemas.openxmlformats.org/officeDocument/2006/relationships/hyperlink" Target="https://www.taylorfrancis.com/books/9781315687070" TargetMode="External"/><Relationship Id="rId91" Type="http://schemas.openxmlformats.org/officeDocument/2006/relationships/hyperlink" Target="https://www.taylorfrancis.com/books/9781315867595" TargetMode="External"/><Relationship Id="rId96" Type="http://schemas.openxmlformats.org/officeDocument/2006/relationships/hyperlink" Target="https://www.taylorfrancis.com/books/9781315715964" TargetMode="External"/><Relationship Id="rId140" Type="http://schemas.openxmlformats.org/officeDocument/2006/relationships/hyperlink" Target="https://www.taylorfrancis.com/books/9781315451299" TargetMode="External"/><Relationship Id="rId145" Type="http://schemas.openxmlformats.org/officeDocument/2006/relationships/hyperlink" Target="https://www.taylorfrancis.com/books/9781315708317" TargetMode="External"/><Relationship Id="rId161" Type="http://schemas.openxmlformats.org/officeDocument/2006/relationships/hyperlink" Target="https://www.taylorfrancis.com/books/9781315611037" TargetMode="External"/><Relationship Id="rId1" Type="http://schemas.openxmlformats.org/officeDocument/2006/relationships/hyperlink" Target="https://www.taylorfrancis.com/books/9781315572635" TargetMode="External"/><Relationship Id="rId6" Type="http://schemas.openxmlformats.org/officeDocument/2006/relationships/hyperlink" Target="https://www.taylorfrancis.com/books/9781315857077" TargetMode="External"/><Relationship Id="rId23" Type="http://schemas.openxmlformats.org/officeDocument/2006/relationships/hyperlink" Target="https://www.taylorfrancis.com/books/9781315580203" TargetMode="External"/><Relationship Id="rId28" Type="http://schemas.openxmlformats.org/officeDocument/2006/relationships/hyperlink" Target="https://www.taylorfrancis.com/books/9781315565873" TargetMode="External"/><Relationship Id="rId49" Type="http://schemas.openxmlformats.org/officeDocument/2006/relationships/hyperlink" Target="https://www.taylorfrancis.com/books/9781315723167" TargetMode="External"/><Relationship Id="rId114" Type="http://schemas.openxmlformats.org/officeDocument/2006/relationships/hyperlink" Target="https://www.taylorfrancis.com/books/9781315520810" TargetMode="External"/><Relationship Id="rId119" Type="http://schemas.openxmlformats.org/officeDocument/2006/relationships/hyperlink" Target="https://www.taylorfrancis.com/books/9781315740683" TargetMode="External"/><Relationship Id="rId44" Type="http://schemas.openxmlformats.org/officeDocument/2006/relationships/hyperlink" Target="https://www.taylorfrancis.com/books/9780203481998" TargetMode="External"/><Relationship Id="rId60" Type="http://schemas.openxmlformats.org/officeDocument/2006/relationships/hyperlink" Target="https://www.taylorfrancis.com/books/9781315776798" TargetMode="External"/><Relationship Id="rId65" Type="http://schemas.openxmlformats.org/officeDocument/2006/relationships/hyperlink" Target="https://www.taylorfrancis.com/books/9781315766744" TargetMode="External"/><Relationship Id="rId81" Type="http://schemas.openxmlformats.org/officeDocument/2006/relationships/hyperlink" Target="https://www.taylorfrancis.com/books/9781315717760" TargetMode="External"/><Relationship Id="rId86" Type="http://schemas.openxmlformats.org/officeDocument/2006/relationships/hyperlink" Target="https://www.taylorfrancis.com/books/9781315755571" TargetMode="External"/><Relationship Id="rId130" Type="http://schemas.openxmlformats.org/officeDocument/2006/relationships/hyperlink" Target="https://www.taylorfrancis.com/books/9781315646602" TargetMode="External"/><Relationship Id="rId135" Type="http://schemas.openxmlformats.org/officeDocument/2006/relationships/hyperlink" Target="https://www.taylorfrancis.com/books/9781317389019" TargetMode="External"/><Relationship Id="rId151" Type="http://schemas.openxmlformats.org/officeDocument/2006/relationships/hyperlink" Target="https://www.taylorfrancis.com/books/9781315560281" TargetMode="External"/><Relationship Id="rId156" Type="http://schemas.openxmlformats.org/officeDocument/2006/relationships/hyperlink" Target="https://www.taylorfrancis.com/books/9781315516295" TargetMode="External"/><Relationship Id="rId13" Type="http://schemas.openxmlformats.org/officeDocument/2006/relationships/hyperlink" Target="https://www.taylorfrancis.com/books/9780203095959" TargetMode="External"/><Relationship Id="rId18" Type="http://schemas.openxmlformats.org/officeDocument/2006/relationships/hyperlink" Target="https://www.taylorfrancis.com/books/9781315539829" TargetMode="External"/><Relationship Id="rId39" Type="http://schemas.openxmlformats.org/officeDocument/2006/relationships/hyperlink" Target="https://www.taylorfrancis.com/books/9781315772639" TargetMode="External"/><Relationship Id="rId109" Type="http://schemas.openxmlformats.org/officeDocument/2006/relationships/hyperlink" Target="https://www.taylorfrancis.com/books/9781315575063" TargetMode="External"/><Relationship Id="rId34" Type="http://schemas.openxmlformats.org/officeDocument/2006/relationships/hyperlink" Target="https://www.taylorfrancis.com/books/9781315733265" TargetMode="External"/><Relationship Id="rId50" Type="http://schemas.openxmlformats.org/officeDocument/2006/relationships/hyperlink" Target="https://www.taylorfrancis.com/books/9781315814858" TargetMode="External"/><Relationship Id="rId55" Type="http://schemas.openxmlformats.org/officeDocument/2006/relationships/hyperlink" Target="https://www.taylorfrancis.com/books/9781315758312" TargetMode="External"/><Relationship Id="rId76" Type="http://schemas.openxmlformats.org/officeDocument/2006/relationships/hyperlink" Target="https://www.taylorfrancis.com/books/9781315781167" TargetMode="External"/><Relationship Id="rId97" Type="http://schemas.openxmlformats.org/officeDocument/2006/relationships/hyperlink" Target="https://www.taylorfrancis.com/books/9781315716022" TargetMode="External"/><Relationship Id="rId104" Type="http://schemas.openxmlformats.org/officeDocument/2006/relationships/hyperlink" Target="https://www.taylorfrancis.com/books/9781315683782" TargetMode="External"/><Relationship Id="rId120" Type="http://schemas.openxmlformats.org/officeDocument/2006/relationships/hyperlink" Target="https://www.taylorfrancis.com/books/9781315205724" TargetMode="External"/><Relationship Id="rId125" Type="http://schemas.openxmlformats.org/officeDocument/2006/relationships/hyperlink" Target="https://www.taylorfrancis.com/books/9781315666020" TargetMode="External"/><Relationship Id="rId141" Type="http://schemas.openxmlformats.org/officeDocument/2006/relationships/hyperlink" Target="https://www.taylorfrancis.com/books/9781315532738" TargetMode="External"/><Relationship Id="rId146" Type="http://schemas.openxmlformats.org/officeDocument/2006/relationships/hyperlink" Target="https://www.taylorfrancis.com/books/9781315545448" TargetMode="External"/><Relationship Id="rId7" Type="http://schemas.openxmlformats.org/officeDocument/2006/relationships/hyperlink" Target="https://www.taylorfrancis.com/books/9780203804919" TargetMode="External"/><Relationship Id="rId71" Type="http://schemas.openxmlformats.org/officeDocument/2006/relationships/hyperlink" Target="https://www.taylorfrancis.com/books/9781315714257" TargetMode="External"/><Relationship Id="rId92" Type="http://schemas.openxmlformats.org/officeDocument/2006/relationships/hyperlink" Target="https://www.taylorfrancis.com/books/9781315430812" TargetMode="External"/><Relationship Id="rId162" Type="http://schemas.openxmlformats.org/officeDocument/2006/relationships/hyperlink" Target="https://www.taylorfrancis.com/books/9781315683287" TargetMode="External"/><Relationship Id="rId2" Type="http://schemas.openxmlformats.org/officeDocument/2006/relationships/hyperlink" Target="https://www.taylorfrancis.com/books/9781315591681" TargetMode="External"/><Relationship Id="rId29" Type="http://schemas.openxmlformats.org/officeDocument/2006/relationships/hyperlink" Target="https://www.taylorfrancis.com/books/9781315550695" TargetMode="External"/><Relationship Id="rId24" Type="http://schemas.openxmlformats.org/officeDocument/2006/relationships/hyperlink" Target="https://www.taylorfrancis.com/books/9781315579719" TargetMode="External"/><Relationship Id="rId40" Type="http://schemas.openxmlformats.org/officeDocument/2006/relationships/hyperlink" Target="https://www.taylorfrancis.com/books/9781315736013" TargetMode="External"/><Relationship Id="rId45" Type="http://schemas.openxmlformats.org/officeDocument/2006/relationships/hyperlink" Target="https://www.taylorfrancis.com/books/9780203379776" TargetMode="External"/><Relationship Id="rId66" Type="http://schemas.openxmlformats.org/officeDocument/2006/relationships/hyperlink" Target="https://www.taylorfrancis.com/books/9781315696621" TargetMode="External"/><Relationship Id="rId87" Type="http://schemas.openxmlformats.org/officeDocument/2006/relationships/hyperlink" Target="https://www.taylorfrancis.com/books/9781315674124" TargetMode="External"/><Relationship Id="rId110" Type="http://schemas.openxmlformats.org/officeDocument/2006/relationships/hyperlink" Target="https://www.taylorfrancis.com/books/9781315624716" TargetMode="External"/><Relationship Id="rId115" Type="http://schemas.openxmlformats.org/officeDocument/2006/relationships/hyperlink" Target="https://www.taylorfrancis.com/books/9781315630038" TargetMode="External"/><Relationship Id="rId131" Type="http://schemas.openxmlformats.org/officeDocument/2006/relationships/hyperlink" Target="https://www.taylorfrancis.com/books/9781315693644" TargetMode="External"/><Relationship Id="rId136" Type="http://schemas.openxmlformats.org/officeDocument/2006/relationships/hyperlink" Target="https://www.taylorfrancis.com/books/9781315566863" TargetMode="External"/><Relationship Id="rId157" Type="http://schemas.openxmlformats.org/officeDocument/2006/relationships/hyperlink" Target="https://www.taylorfrancis.com/books/9781315675572" TargetMode="External"/><Relationship Id="rId61" Type="http://schemas.openxmlformats.org/officeDocument/2006/relationships/hyperlink" Target="https://www.taylorfrancis.com/books/9781315697499" TargetMode="External"/><Relationship Id="rId82" Type="http://schemas.openxmlformats.org/officeDocument/2006/relationships/hyperlink" Target="https://www.taylorfrancis.com/books/9781315658001" TargetMode="External"/><Relationship Id="rId152" Type="http://schemas.openxmlformats.org/officeDocument/2006/relationships/hyperlink" Target="https://www.taylorfrancis.com/books/9781315466132" TargetMode="External"/><Relationship Id="rId19" Type="http://schemas.openxmlformats.org/officeDocument/2006/relationships/hyperlink" Target="https://www.taylorfrancis.com/books/9781315601465" TargetMode="External"/><Relationship Id="rId14" Type="http://schemas.openxmlformats.org/officeDocument/2006/relationships/hyperlink" Target="https://www.taylorfrancis.com/books/9780203766576" TargetMode="External"/><Relationship Id="rId30" Type="http://schemas.openxmlformats.org/officeDocument/2006/relationships/hyperlink" Target="https://www.taylorfrancis.com/books/9781315555713" TargetMode="External"/><Relationship Id="rId35" Type="http://schemas.openxmlformats.org/officeDocument/2006/relationships/hyperlink" Target="https://www.taylorfrancis.com/books/9781315849713" TargetMode="External"/><Relationship Id="rId56" Type="http://schemas.openxmlformats.org/officeDocument/2006/relationships/hyperlink" Target="https://www.taylorfrancis.com/books/9781315755373" TargetMode="External"/><Relationship Id="rId77" Type="http://schemas.openxmlformats.org/officeDocument/2006/relationships/hyperlink" Target="https://www.taylorfrancis.com/books/9781315643755" TargetMode="External"/><Relationship Id="rId100" Type="http://schemas.openxmlformats.org/officeDocument/2006/relationships/hyperlink" Target="https://www.taylorfrancis.com/books/9781315681337" TargetMode="External"/><Relationship Id="rId105" Type="http://schemas.openxmlformats.org/officeDocument/2006/relationships/hyperlink" Target="https://www.taylorfrancis.com/books/9781315686189" TargetMode="External"/><Relationship Id="rId126" Type="http://schemas.openxmlformats.org/officeDocument/2006/relationships/hyperlink" Target="https://www.taylorfrancis.com/books/9781315673936" TargetMode="External"/><Relationship Id="rId147" Type="http://schemas.openxmlformats.org/officeDocument/2006/relationships/hyperlink" Target="https://www.taylorfrancis.com/books/9781315544229" TargetMode="External"/><Relationship Id="rId8" Type="http://schemas.openxmlformats.org/officeDocument/2006/relationships/hyperlink" Target="https://www.taylorfrancis.com/books/9781315768007" TargetMode="External"/><Relationship Id="rId51" Type="http://schemas.openxmlformats.org/officeDocument/2006/relationships/hyperlink" Target="https://www.taylorfrancis.com/books/9781315773414" TargetMode="External"/><Relationship Id="rId72" Type="http://schemas.openxmlformats.org/officeDocument/2006/relationships/hyperlink" Target="https://www.taylorfrancis.com/books/9781315722931" TargetMode="External"/><Relationship Id="rId93" Type="http://schemas.openxmlformats.org/officeDocument/2006/relationships/hyperlink" Target="https://www.taylorfrancis.com/books/9781315693798" TargetMode="External"/><Relationship Id="rId98" Type="http://schemas.openxmlformats.org/officeDocument/2006/relationships/hyperlink" Target="https://www.taylorfrancis.com/books/9781315651620" TargetMode="External"/><Relationship Id="rId121" Type="http://schemas.openxmlformats.org/officeDocument/2006/relationships/hyperlink" Target="https://www.taylorfrancis.com/books/9781315659299" TargetMode="External"/><Relationship Id="rId142" Type="http://schemas.openxmlformats.org/officeDocument/2006/relationships/hyperlink" Target="https://www.taylorfrancis.com/books/9781315646473" TargetMode="External"/><Relationship Id="rId163" Type="http://schemas.openxmlformats.org/officeDocument/2006/relationships/hyperlink" Target="https://www.taylorfrancis.com/books/9781315647500" TargetMode="External"/><Relationship Id="rId3" Type="http://schemas.openxmlformats.org/officeDocument/2006/relationships/hyperlink" Target="https://www.taylorfrancis.com/books/9781315605456" TargetMode="External"/><Relationship Id="rId25" Type="http://schemas.openxmlformats.org/officeDocument/2006/relationships/hyperlink" Target="https://www.taylorfrancis.com/books/9781315576589" TargetMode="External"/><Relationship Id="rId46" Type="http://schemas.openxmlformats.org/officeDocument/2006/relationships/hyperlink" Target="https://www.taylorfrancis.com/books/9781315862989" TargetMode="External"/><Relationship Id="rId67" Type="http://schemas.openxmlformats.org/officeDocument/2006/relationships/hyperlink" Target="https://www.taylorfrancis.com/books/9781315651880" TargetMode="External"/><Relationship Id="rId116" Type="http://schemas.openxmlformats.org/officeDocument/2006/relationships/hyperlink" Target="https://www.taylorfrancis.com/books/9781315280653" TargetMode="External"/><Relationship Id="rId137" Type="http://schemas.openxmlformats.org/officeDocument/2006/relationships/hyperlink" Target="https://www.taylorfrancis.com/books/9781315619088" TargetMode="External"/><Relationship Id="rId158" Type="http://schemas.openxmlformats.org/officeDocument/2006/relationships/hyperlink" Target="https://www.taylorfrancis.com/books/9781315627892" TargetMode="External"/><Relationship Id="rId20" Type="http://schemas.openxmlformats.org/officeDocument/2006/relationships/hyperlink" Target="https://www.taylorfrancis.com/books/9781315610252" TargetMode="External"/><Relationship Id="rId41" Type="http://schemas.openxmlformats.org/officeDocument/2006/relationships/hyperlink" Target="https://www.taylorfrancis.com/books/9781315749792" TargetMode="External"/><Relationship Id="rId62" Type="http://schemas.openxmlformats.org/officeDocument/2006/relationships/hyperlink" Target="https://www.taylorfrancis.com/books/9781315677606" TargetMode="External"/><Relationship Id="rId83" Type="http://schemas.openxmlformats.org/officeDocument/2006/relationships/hyperlink" Target="https://www.taylorfrancis.com/books/9781315890258" TargetMode="External"/><Relationship Id="rId88" Type="http://schemas.openxmlformats.org/officeDocument/2006/relationships/hyperlink" Target="https://www.taylorfrancis.com/books/9781315673721" TargetMode="External"/><Relationship Id="rId111" Type="http://schemas.openxmlformats.org/officeDocument/2006/relationships/hyperlink" Target="https://www.taylorfrancis.com/books/9781315203799" TargetMode="External"/><Relationship Id="rId132" Type="http://schemas.openxmlformats.org/officeDocument/2006/relationships/hyperlink" Target="https://www.taylorfrancis.com/books/9781315717142" TargetMode="External"/><Relationship Id="rId153" Type="http://schemas.openxmlformats.org/officeDocument/2006/relationships/hyperlink" Target="https://www.taylorfrancis.com/books/9781315648644" TargetMode="External"/><Relationship Id="rId15" Type="http://schemas.openxmlformats.org/officeDocument/2006/relationships/hyperlink" Target="https://www.taylorfrancis.com/books/9781315851433" TargetMode="External"/><Relationship Id="rId36" Type="http://schemas.openxmlformats.org/officeDocument/2006/relationships/hyperlink" Target="https://www.taylorfrancis.com/books/9781315885575" TargetMode="External"/><Relationship Id="rId57" Type="http://schemas.openxmlformats.org/officeDocument/2006/relationships/hyperlink" Target="https://www.taylorfrancis.com/books/9781315755304" TargetMode="External"/><Relationship Id="rId106" Type="http://schemas.openxmlformats.org/officeDocument/2006/relationships/hyperlink" Target="https://www.taylorfrancis.com/books/9781315734859" TargetMode="External"/><Relationship Id="rId127" Type="http://schemas.openxmlformats.org/officeDocument/2006/relationships/hyperlink" Target="https://www.taylorfrancis.com/books/9781315720012" TargetMode="External"/><Relationship Id="rId10" Type="http://schemas.openxmlformats.org/officeDocument/2006/relationships/hyperlink" Target="https://www.taylorfrancis.com/books/9781315796246" TargetMode="External"/><Relationship Id="rId31" Type="http://schemas.openxmlformats.org/officeDocument/2006/relationships/hyperlink" Target="https://www.taylorfrancis.com/books/9781315607665" TargetMode="External"/><Relationship Id="rId52" Type="http://schemas.openxmlformats.org/officeDocument/2006/relationships/hyperlink" Target="https://www.taylorfrancis.com/books/9780203817070" TargetMode="External"/><Relationship Id="rId73" Type="http://schemas.openxmlformats.org/officeDocument/2006/relationships/hyperlink" Target="https://www.taylorfrancis.com/books/9781315683850" TargetMode="External"/><Relationship Id="rId78" Type="http://schemas.openxmlformats.org/officeDocument/2006/relationships/hyperlink" Target="https://www.taylorfrancis.com/books/9781315779836" TargetMode="External"/><Relationship Id="rId94" Type="http://schemas.openxmlformats.org/officeDocument/2006/relationships/hyperlink" Target="https://www.taylorfrancis.com/books/9781315686844" TargetMode="External"/><Relationship Id="rId99" Type="http://schemas.openxmlformats.org/officeDocument/2006/relationships/hyperlink" Target="https://www.taylorfrancis.com/books/9781315849461" TargetMode="External"/><Relationship Id="rId101" Type="http://schemas.openxmlformats.org/officeDocument/2006/relationships/hyperlink" Target="https://www.taylorfrancis.com/books/9780203489666" TargetMode="External"/><Relationship Id="rId122" Type="http://schemas.openxmlformats.org/officeDocument/2006/relationships/hyperlink" Target="https://www.taylorfrancis.com/books/9781315617381" TargetMode="External"/><Relationship Id="rId143" Type="http://schemas.openxmlformats.org/officeDocument/2006/relationships/hyperlink" Target="https://www.taylorfrancis.com/books/9781315757278" TargetMode="External"/><Relationship Id="rId148" Type="http://schemas.openxmlformats.org/officeDocument/2006/relationships/hyperlink" Target="https://www.taylorfrancis.com/books/9781315624730" TargetMode="External"/><Relationship Id="rId164" Type="http://schemas.openxmlformats.org/officeDocument/2006/relationships/printerSettings" Target="../printerSettings/printerSettings4.bin"/><Relationship Id="rId4" Type="http://schemas.openxmlformats.org/officeDocument/2006/relationships/hyperlink" Target="https://www.taylorfrancis.com/books/9781315564692" TargetMode="External"/><Relationship Id="rId9" Type="http://schemas.openxmlformats.org/officeDocument/2006/relationships/hyperlink" Target="https://www.taylorfrancis.com/books/9781315890104" TargetMode="External"/><Relationship Id="rId26" Type="http://schemas.openxmlformats.org/officeDocument/2006/relationships/hyperlink" Target="https://www.taylorfrancis.com/books/9781315586397" TargetMode="External"/><Relationship Id="rId47" Type="http://schemas.openxmlformats.org/officeDocument/2006/relationships/hyperlink" Target="https://www.taylorfrancis.com/books/9780203145975" TargetMode="External"/><Relationship Id="rId68" Type="http://schemas.openxmlformats.org/officeDocument/2006/relationships/hyperlink" Target="https://www.taylorfrancis.com/books/9781315552330" TargetMode="External"/><Relationship Id="rId89" Type="http://schemas.openxmlformats.org/officeDocument/2006/relationships/hyperlink" Target="https://www.taylorfrancis.com/books/9781315679549" TargetMode="External"/><Relationship Id="rId112" Type="http://schemas.openxmlformats.org/officeDocument/2006/relationships/hyperlink" Target="https://www.taylorfrancis.com/books/9781315391588" TargetMode="External"/><Relationship Id="rId133" Type="http://schemas.openxmlformats.org/officeDocument/2006/relationships/hyperlink" Target="https://www.taylorfrancis.com/books/9781315739311" TargetMode="External"/><Relationship Id="rId154" Type="http://schemas.openxmlformats.org/officeDocument/2006/relationships/hyperlink" Target="https://www.taylorfrancis.com/books/9781315617107" TargetMode="External"/><Relationship Id="rId16" Type="http://schemas.openxmlformats.org/officeDocument/2006/relationships/hyperlink" Target="https://www.taylorfrancis.com/books/9781315230221" TargetMode="External"/><Relationship Id="rId37" Type="http://schemas.openxmlformats.org/officeDocument/2006/relationships/hyperlink" Target="https://www.taylorfrancis.com/books/9781482232295" TargetMode="External"/><Relationship Id="rId58" Type="http://schemas.openxmlformats.org/officeDocument/2006/relationships/hyperlink" Target="https://www.taylorfrancis.com/books/9781315888576" TargetMode="External"/><Relationship Id="rId79" Type="http://schemas.openxmlformats.org/officeDocument/2006/relationships/hyperlink" Target="https://www.taylorfrancis.com/books/9781315726052" TargetMode="External"/><Relationship Id="rId102" Type="http://schemas.openxmlformats.org/officeDocument/2006/relationships/hyperlink" Target="https://www.taylorfrancis.com/books/9781315746630" TargetMode="External"/><Relationship Id="rId123" Type="http://schemas.openxmlformats.org/officeDocument/2006/relationships/hyperlink" Target="https://www.taylorfrancis.com/books/9781315689517" TargetMode="External"/><Relationship Id="rId144" Type="http://schemas.openxmlformats.org/officeDocument/2006/relationships/hyperlink" Target="https://www.taylorfrancis.com/books/9781315656939" TargetMode="External"/><Relationship Id="rId90" Type="http://schemas.openxmlformats.org/officeDocument/2006/relationships/hyperlink" Target="https://www.taylorfrancis.com/books/9781315766621" TargetMode="External"/><Relationship Id="rId165" Type="http://schemas.openxmlformats.org/officeDocument/2006/relationships/table" Target="../tables/table13.xml"/><Relationship Id="rId27" Type="http://schemas.openxmlformats.org/officeDocument/2006/relationships/hyperlink" Target="https://www.taylorfrancis.com/books/9781315567624" TargetMode="External"/><Relationship Id="rId48" Type="http://schemas.openxmlformats.org/officeDocument/2006/relationships/hyperlink" Target="https://www.taylorfrancis.com/books/9781315772509" TargetMode="External"/><Relationship Id="rId69" Type="http://schemas.openxmlformats.org/officeDocument/2006/relationships/hyperlink" Target="https://www.taylorfrancis.com/books/9781315724645" TargetMode="External"/><Relationship Id="rId113" Type="http://schemas.openxmlformats.org/officeDocument/2006/relationships/hyperlink" Target="https://www.taylorfrancis.com/books/9781315546186" TargetMode="External"/><Relationship Id="rId134" Type="http://schemas.openxmlformats.org/officeDocument/2006/relationships/hyperlink" Target="https://www.taylorfrancis.com/books/9781315679495" TargetMode="External"/><Relationship Id="rId80" Type="http://schemas.openxmlformats.org/officeDocument/2006/relationships/hyperlink" Target="https://www.taylorfrancis.com/books/9781315671116" TargetMode="External"/><Relationship Id="rId155" Type="http://schemas.openxmlformats.org/officeDocument/2006/relationships/hyperlink" Target="https://www.taylorfrancis.com/books/9781315719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workbookViewId="0">
      <pane ySplit="1" topLeftCell="A2" activePane="bottomLeft" state="frozen"/>
      <selection pane="bottomLeft" activeCell="G11" sqref="G11"/>
    </sheetView>
  </sheetViews>
  <sheetFormatPr defaultColWidth="9" defaultRowHeight="15.6"/>
  <cols>
    <col min="1" max="2" width="0" style="1" hidden="1" customWidth="1"/>
    <col min="3" max="3" width="34.21875" style="1" customWidth="1"/>
    <col min="4" max="5" width="0" style="1" hidden="1" customWidth="1"/>
    <col min="6" max="6" width="19.109375" style="1" hidden="1" customWidth="1"/>
    <col min="7" max="7" width="64.44140625" style="1" customWidth="1"/>
    <col min="8" max="8" width="7.109375" style="1" hidden="1" customWidth="1"/>
    <col min="9" max="9" width="26.88671875" style="1" customWidth="1"/>
    <col min="10" max="10" width="0" style="1" hidden="1" customWidth="1"/>
    <col min="11" max="11" width="9.109375" style="62" customWidth="1"/>
    <col min="12" max="12" width="49.77734375" style="1" bestFit="1" customWidth="1"/>
    <col min="13" max="16384" width="9" style="1"/>
  </cols>
  <sheetData>
    <row r="1" spans="1:12" s="63" customFormat="1" ht="16.2">
      <c r="A1" s="63" t="s">
        <v>10622</v>
      </c>
      <c r="B1" s="63" t="s">
        <v>10623</v>
      </c>
      <c r="C1" s="63" t="s">
        <v>10624</v>
      </c>
      <c r="D1" s="63" t="s">
        <v>10625</v>
      </c>
      <c r="E1" s="63" t="s">
        <v>10626</v>
      </c>
      <c r="F1" s="63" t="s">
        <v>10627</v>
      </c>
      <c r="G1" s="63" t="s">
        <v>10628</v>
      </c>
      <c r="H1" s="63" t="s">
        <v>10629</v>
      </c>
      <c r="I1" s="63" t="s">
        <v>10630</v>
      </c>
      <c r="J1" s="63" t="s">
        <v>10631</v>
      </c>
      <c r="K1" s="63" t="s">
        <v>10632</v>
      </c>
      <c r="L1" s="63" t="s">
        <v>10633</v>
      </c>
    </row>
    <row r="2" spans="1:12">
      <c r="A2" s="1">
        <v>1</v>
      </c>
      <c r="B2" s="1" t="s">
        <v>5749</v>
      </c>
      <c r="C2" s="1" t="s">
        <v>4684</v>
      </c>
      <c r="D2" s="1" t="s">
        <v>6029</v>
      </c>
      <c r="E2" s="1" t="s">
        <v>6030</v>
      </c>
      <c r="F2" s="1" t="s">
        <v>6031</v>
      </c>
      <c r="G2" s="1" t="s">
        <v>6032</v>
      </c>
      <c r="H2" s="1">
        <v>1</v>
      </c>
      <c r="I2" s="1" t="s">
        <v>6033</v>
      </c>
      <c r="J2" s="1" t="s">
        <v>22</v>
      </c>
      <c r="K2" s="62">
        <v>2009</v>
      </c>
      <c r="L2" s="1" t="str">
        <f t="shared" ref="L2:L33" si="0">HYPERLINK("http://www.tandfebooks.com/isbn/" &amp; F2)</f>
        <v>http://www.tandfebooks.com/isbn/9780203882382</v>
      </c>
    </row>
    <row r="3" spans="1:12">
      <c r="A3" s="1">
        <v>2</v>
      </c>
      <c r="B3" s="1" t="s">
        <v>5749</v>
      </c>
      <c r="C3" s="1" t="s">
        <v>4684</v>
      </c>
      <c r="D3" s="1" t="s">
        <v>3724</v>
      </c>
      <c r="E3" s="1" t="s">
        <v>4338</v>
      </c>
      <c r="F3" s="1" t="s">
        <v>6343</v>
      </c>
      <c r="G3" s="1" t="s">
        <v>6344</v>
      </c>
      <c r="H3" s="1">
        <v>1</v>
      </c>
      <c r="I3" s="1" t="s">
        <v>6345</v>
      </c>
      <c r="J3" s="1" t="s">
        <v>22</v>
      </c>
      <c r="K3" s="62">
        <v>2008</v>
      </c>
      <c r="L3" s="1" t="str">
        <f t="shared" si="0"/>
        <v>http://www.tandfebooks.com/isbn/9780203936153</v>
      </c>
    </row>
    <row r="4" spans="1:12">
      <c r="A4" s="1">
        <v>3</v>
      </c>
      <c r="B4" s="1" t="s">
        <v>5749</v>
      </c>
      <c r="C4" s="1" t="s">
        <v>6445</v>
      </c>
      <c r="D4" s="1" t="s">
        <v>6446</v>
      </c>
      <c r="E4" s="1" t="s">
        <v>6447</v>
      </c>
      <c r="F4" s="1" t="s">
        <v>6448</v>
      </c>
      <c r="G4" s="1" t="s">
        <v>6449</v>
      </c>
      <c r="H4" s="1">
        <v>1</v>
      </c>
      <c r="I4" s="1" t="s">
        <v>6450</v>
      </c>
      <c r="J4" s="1" t="s">
        <v>1585</v>
      </c>
      <c r="K4" s="62">
        <v>2007</v>
      </c>
      <c r="L4" s="1" t="str">
        <f t="shared" si="0"/>
        <v>http://www.tandfebooks.com/isbn/9780203961872</v>
      </c>
    </row>
    <row r="5" spans="1:12">
      <c r="A5" s="1">
        <v>4</v>
      </c>
      <c r="B5" s="1" t="s">
        <v>5749</v>
      </c>
      <c r="C5" s="1" t="s">
        <v>6231</v>
      </c>
      <c r="D5" s="1" t="s">
        <v>6232</v>
      </c>
      <c r="E5" s="1" t="s">
        <v>6233</v>
      </c>
      <c r="F5" s="1" t="s">
        <v>6234</v>
      </c>
      <c r="G5" s="1" t="s">
        <v>6235</v>
      </c>
      <c r="H5" s="1">
        <v>1</v>
      </c>
      <c r="I5" s="1" t="s">
        <v>6236</v>
      </c>
      <c r="J5" s="1" t="s">
        <v>22</v>
      </c>
      <c r="K5" s="62">
        <v>2008</v>
      </c>
      <c r="L5" s="1" t="str">
        <f t="shared" si="0"/>
        <v>http://www.tandfebooks.com/isbn/9780203928271</v>
      </c>
    </row>
    <row r="6" spans="1:12">
      <c r="A6" s="1">
        <v>5</v>
      </c>
      <c r="B6" s="1" t="s">
        <v>5749</v>
      </c>
      <c r="C6" s="1" t="s">
        <v>6301</v>
      </c>
      <c r="D6" s="1" t="s">
        <v>6302</v>
      </c>
      <c r="E6" s="1" t="s">
        <v>6303</v>
      </c>
      <c r="F6" s="1" t="s">
        <v>6304</v>
      </c>
      <c r="G6" s="1" t="s">
        <v>6305</v>
      </c>
      <c r="H6" s="1">
        <v>1</v>
      </c>
      <c r="I6" s="1" t="s">
        <v>6306</v>
      </c>
      <c r="J6" s="1" t="s">
        <v>22</v>
      </c>
      <c r="K6" s="62">
        <v>2008</v>
      </c>
      <c r="L6" s="1" t="str">
        <f t="shared" si="0"/>
        <v>http://www.tandfebooks.com/isbn/9780203932063</v>
      </c>
    </row>
    <row r="7" spans="1:12">
      <c r="A7" s="1">
        <v>6</v>
      </c>
      <c r="B7" s="1" t="s">
        <v>5749</v>
      </c>
      <c r="C7" s="1" t="s">
        <v>6389</v>
      </c>
      <c r="D7" s="1" t="s">
        <v>1496</v>
      </c>
      <c r="E7" s="1" t="s">
        <v>1497</v>
      </c>
      <c r="F7" s="1" t="s">
        <v>6390</v>
      </c>
      <c r="G7" s="1" t="s">
        <v>6391</v>
      </c>
      <c r="H7" s="1">
        <v>1</v>
      </c>
      <c r="I7" s="1" t="s">
        <v>6392</v>
      </c>
      <c r="J7" s="1" t="s">
        <v>1585</v>
      </c>
      <c r="K7" s="62">
        <v>2008</v>
      </c>
      <c r="L7" s="1" t="str">
        <f t="shared" si="0"/>
        <v>http://www.tandfebooks.com/isbn/9780203940174</v>
      </c>
    </row>
    <row r="8" spans="1:12">
      <c r="A8" s="1">
        <v>7</v>
      </c>
      <c r="B8" s="1" t="s">
        <v>5749</v>
      </c>
      <c r="C8" s="1" t="s">
        <v>478</v>
      </c>
      <c r="D8" s="1" t="s">
        <v>6467</v>
      </c>
      <c r="E8" s="1" t="s">
        <v>6468</v>
      </c>
      <c r="F8" s="1" t="s">
        <v>6469</v>
      </c>
      <c r="G8" s="1" t="s">
        <v>6470</v>
      </c>
      <c r="H8" s="1">
        <v>1</v>
      </c>
      <c r="I8" s="1" t="s">
        <v>6471</v>
      </c>
      <c r="J8" s="1" t="s">
        <v>6230</v>
      </c>
      <c r="K8" s="62">
        <v>2003</v>
      </c>
      <c r="L8" s="1" t="str">
        <f t="shared" si="0"/>
        <v>http://www.tandfebooks.com/isbn/9780203994979</v>
      </c>
    </row>
    <row r="9" spans="1:12">
      <c r="A9" s="1">
        <v>8</v>
      </c>
      <c r="B9" s="1" t="s">
        <v>5749</v>
      </c>
      <c r="C9" s="1" t="s">
        <v>6267</v>
      </c>
      <c r="D9" s="1" t="s">
        <v>6268</v>
      </c>
      <c r="E9" s="1" t="s">
        <v>6269</v>
      </c>
      <c r="F9" s="1" t="s">
        <v>6270</v>
      </c>
      <c r="G9" s="1" t="s">
        <v>6271</v>
      </c>
      <c r="H9" s="1">
        <v>1</v>
      </c>
      <c r="I9" s="1" t="s">
        <v>6272</v>
      </c>
      <c r="J9" s="1" t="s">
        <v>22</v>
      </c>
      <c r="K9" s="62">
        <v>2008</v>
      </c>
      <c r="L9" s="1" t="str">
        <f t="shared" si="0"/>
        <v>http://www.tandfebooks.com/isbn/9780203929834</v>
      </c>
    </row>
    <row r="10" spans="1:12">
      <c r="A10" s="1">
        <v>9</v>
      </c>
      <c r="B10" s="1" t="s">
        <v>5749</v>
      </c>
      <c r="C10" s="1" t="s">
        <v>1182</v>
      </c>
      <c r="D10" s="1" t="s">
        <v>5797</v>
      </c>
      <c r="E10" s="1" t="s">
        <v>5798</v>
      </c>
      <c r="F10" s="1" t="s">
        <v>5799</v>
      </c>
      <c r="G10" s="1" t="s">
        <v>5800</v>
      </c>
      <c r="H10" s="1">
        <v>1</v>
      </c>
      <c r="I10" s="1" t="s">
        <v>5801</v>
      </c>
      <c r="J10" s="1" t="s">
        <v>22</v>
      </c>
      <c r="K10" s="62">
        <v>2005</v>
      </c>
      <c r="L10" s="1" t="str">
        <f t="shared" si="0"/>
        <v>http://www.tandfebooks.com/isbn/9780203641804</v>
      </c>
    </row>
    <row r="11" spans="1:12">
      <c r="A11" s="1">
        <v>10</v>
      </c>
      <c r="B11" s="1" t="s">
        <v>5749</v>
      </c>
      <c r="C11" s="1" t="s">
        <v>6104</v>
      </c>
      <c r="D11" s="1" t="s">
        <v>6105</v>
      </c>
      <c r="E11" s="1" t="s">
        <v>6106</v>
      </c>
      <c r="F11" s="1" t="s">
        <v>6107</v>
      </c>
      <c r="G11" s="1" t="s">
        <v>6108</v>
      </c>
      <c r="H11" s="1">
        <v>1</v>
      </c>
      <c r="I11" s="1" t="s">
        <v>6109</v>
      </c>
      <c r="J11" s="1" t="s">
        <v>22</v>
      </c>
      <c r="K11" s="62">
        <v>2009</v>
      </c>
      <c r="L11" s="1" t="str">
        <f t="shared" si="0"/>
        <v>http://www.tandfebooks.com/isbn/9780203888353</v>
      </c>
    </row>
    <row r="12" spans="1:12">
      <c r="A12" s="1">
        <v>11</v>
      </c>
      <c r="B12" s="1" t="s">
        <v>5749</v>
      </c>
      <c r="C12" s="1" t="s">
        <v>6104</v>
      </c>
      <c r="D12" s="1" t="s">
        <v>6257</v>
      </c>
      <c r="E12" s="1" t="s">
        <v>6258</v>
      </c>
      <c r="F12" s="1" t="s">
        <v>6259</v>
      </c>
      <c r="G12" s="1" t="s">
        <v>6260</v>
      </c>
      <c r="H12" s="1">
        <v>1</v>
      </c>
      <c r="I12" s="1" t="s">
        <v>6261</v>
      </c>
      <c r="J12" s="1" t="s">
        <v>22</v>
      </c>
      <c r="K12" s="62">
        <v>2008</v>
      </c>
      <c r="L12" s="1" t="str">
        <f t="shared" si="0"/>
        <v>http://www.tandfebooks.com/isbn/9780203929209</v>
      </c>
    </row>
    <row r="13" spans="1:12">
      <c r="A13" s="1">
        <v>12</v>
      </c>
      <c r="B13" s="1" t="s">
        <v>5749</v>
      </c>
      <c r="C13" s="1" t="s">
        <v>6284</v>
      </c>
      <c r="D13" s="1" t="s">
        <v>6285</v>
      </c>
      <c r="E13" s="1" t="s">
        <v>6286</v>
      </c>
      <c r="F13" s="1" t="s">
        <v>6287</v>
      </c>
      <c r="G13" s="1" t="s">
        <v>6288</v>
      </c>
      <c r="H13" s="1">
        <v>1</v>
      </c>
      <c r="I13" s="1" t="s">
        <v>6289</v>
      </c>
      <c r="J13" s="1" t="s">
        <v>22</v>
      </c>
      <c r="K13" s="62">
        <v>2008</v>
      </c>
      <c r="L13" s="1" t="str">
        <f t="shared" si="0"/>
        <v>http://www.tandfebooks.com/isbn/9780203931004</v>
      </c>
    </row>
    <row r="14" spans="1:12">
      <c r="A14" s="1">
        <v>13</v>
      </c>
      <c r="B14" s="1" t="s">
        <v>5749</v>
      </c>
      <c r="C14" s="1" t="s">
        <v>6157</v>
      </c>
      <c r="D14" s="1" t="s">
        <v>6158</v>
      </c>
      <c r="E14" s="1" t="s">
        <v>6159</v>
      </c>
      <c r="F14" s="1" t="s">
        <v>6160</v>
      </c>
      <c r="G14" s="1" t="s">
        <v>6161</v>
      </c>
      <c r="H14" s="1">
        <v>1</v>
      </c>
      <c r="I14" s="1" t="s">
        <v>6162</v>
      </c>
      <c r="J14" s="1" t="s">
        <v>22</v>
      </c>
      <c r="K14" s="62">
        <v>2009</v>
      </c>
      <c r="L14" s="1" t="str">
        <f t="shared" si="0"/>
        <v>http://www.tandfebooks.com/isbn/9780203891933</v>
      </c>
    </row>
    <row r="15" spans="1:12">
      <c r="A15" s="1">
        <v>16</v>
      </c>
      <c r="B15" s="1" t="s">
        <v>5749</v>
      </c>
      <c r="C15" s="1" t="s">
        <v>5757</v>
      </c>
      <c r="D15" s="1" t="s">
        <v>5783</v>
      </c>
      <c r="E15" s="1" t="s">
        <v>2289</v>
      </c>
      <c r="F15" s="1" t="s">
        <v>5784</v>
      </c>
      <c r="G15" s="1" t="s">
        <v>5785</v>
      </c>
      <c r="H15" s="1">
        <v>1</v>
      </c>
      <c r="I15" s="1" t="s">
        <v>5786</v>
      </c>
      <c r="J15" s="1" t="s">
        <v>5763</v>
      </c>
      <c r="K15" s="62">
        <v>2006</v>
      </c>
      <c r="L15" s="1" t="str">
        <f t="shared" si="0"/>
        <v>http://www.tandfebooks.com/isbn/9781410617040</v>
      </c>
    </row>
    <row r="16" spans="1:12">
      <c r="A16" s="1">
        <v>17</v>
      </c>
      <c r="B16" s="1" t="s">
        <v>5749</v>
      </c>
      <c r="C16" s="1" t="s">
        <v>5757</v>
      </c>
      <c r="D16" s="1" t="s">
        <v>5758</v>
      </c>
      <c r="E16" s="1" t="s">
        <v>5759</v>
      </c>
      <c r="F16" s="1" t="s">
        <v>5760</v>
      </c>
      <c r="G16" s="1" t="s">
        <v>5761</v>
      </c>
      <c r="H16" s="1">
        <v>1</v>
      </c>
      <c r="I16" s="1" t="s">
        <v>5762</v>
      </c>
      <c r="J16" s="1" t="s">
        <v>5763</v>
      </c>
      <c r="K16" s="62">
        <v>2002</v>
      </c>
      <c r="L16" s="1" t="str">
        <f t="shared" si="0"/>
        <v>http://www.tandfebooks.com/isbn/9781410602848</v>
      </c>
    </row>
    <row r="17" spans="1:12">
      <c r="A17" s="1">
        <v>18</v>
      </c>
      <c r="B17" s="1" t="s">
        <v>5749</v>
      </c>
      <c r="C17" s="1" t="s">
        <v>6093</v>
      </c>
      <c r="D17" s="1" t="s">
        <v>6184</v>
      </c>
      <c r="E17" s="1" t="s">
        <v>6145</v>
      </c>
      <c r="F17" s="1" t="s">
        <v>6185</v>
      </c>
      <c r="G17" s="1" t="s">
        <v>6186</v>
      </c>
      <c r="H17" s="1">
        <v>2</v>
      </c>
      <c r="I17" s="1" t="s">
        <v>6187</v>
      </c>
      <c r="J17" s="1" t="s">
        <v>22</v>
      </c>
      <c r="K17" s="62">
        <v>2009</v>
      </c>
      <c r="L17" s="1" t="str">
        <f t="shared" si="0"/>
        <v>http://www.tandfebooks.com/isbn/9780203894217</v>
      </c>
    </row>
    <row r="18" spans="1:12">
      <c r="A18" s="1">
        <v>19</v>
      </c>
      <c r="B18" s="1" t="s">
        <v>5749</v>
      </c>
      <c r="C18" s="1" t="s">
        <v>6093</v>
      </c>
      <c r="D18" s="1" t="s">
        <v>6094</v>
      </c>
      <c r="E18" s="1" t="s">
        <v>6095</v>
      </c>
      <c r="F18" s="1" t="s">
        <v>6096</v>
      </c>
      <c r="G18" s="1" t="s">
        <v>6097</v>
      </c>
      <c r="H18" s="1">
        <v>1</v>
      </c>
      <c r="I18" s="1" t="s">
        <v>6098</v>
      </c>
      <c r="J18" s="1" t="s">
        <v>22</v>
      </c>
      <c r="K18" s="62">
        <v>2009</v>
      </c>
      <c r="L18" s="1" t="str">
        <f t="shared" si="0"/>
        <v>http://www.tandfebooks.com/isbn/9780203887363</v>
      </c>
    </row>
    <row r="19" spans="1:12">
      <c r="A19" s="1">
        <v>20</v>
      </c>
      <c r="B19" s="1" t="s">
        <v>5749</v>
      </c>
      <c r="C19" s="1" t="s">
        <v>6093</v>
      </c>
      <c r="D19" s="1" t="s">
        <v>6149</v>
      </c>
      <c r="E19" s="1" t="s">
        <v>6145</v>
      </c>
      <c r="F19" s="1" t="s">
        <v>6150</v>
      </c>
      <c r="G19" s="1" t="s">
        <v>6151</v>
      </c>
      <c r="H19" s="1">
        <v>1</v>
      </c>
      <c r="I19" s="1" t="s">
        <v>6152</v>
      </c>
      <c r="J19" s="1" t="s">
        <v>22</v>
      </c>
      <c r="K19" s="62">
        <v>2009</v>
      </c>
      <c r="L19" s="1" t="str">
        <f t="shared" si="0"/>
        <v>http://www.tandfebooks.com/isbn/9780203891704</v>
      </c>
    </row>
    <row r="20" spans="1:12">
      <c r="A20" s="1">
        <v>21</v>
      </c>
      <c r="B20" s="1" t="s">
        <v>5749</v>
      </c>
      <c r="C20" s="1" t="s">
        <v>6093</v>
      </c>
      <c r="D20" s="1" t="s">
        <v>6144</v>
      </c>
      <c r="E20" s="1" t="s">
        <v>6145</v>
      </c>
      <c r="F20" s="1" t="s">
        <v>6146</v>
      </c>
      <c r="G20" s="1" t="s">
        <v>6147</v>
      </c>
      <c r="H20" s="1">
        <v>1</v>
      </c>
      <c r="I20" s="1" t="s">
        <v>6148</v>
      </c>
      <c r="J20" s="1" t="s">
        <v>22</v>
      </c>
      <c r="K20" s="62">
        <v>2009</v>
      </c>
      <c r="L20" s="1" t="str">
        <f t="shared" si="0"/>
        <v>http://www.tandfebooks.com/isbn/9780203891643</v>
      </c>
    </row>
    <row r="21" spans="1:12">
      <c r="A21" s="1">
        <v>22</v>
      </c>
      <c r="B21" s="1" t="s">
        <v>5749</v>
      </c>
      <c r="C21" s="1" t="s">
        <v>6093</v>
      </c>
      <c r="D21" s="1" t="s">
        <v>6318</v>
      </c>
      <c r="E21" s="1" t="s">
        <v>2289</v>
      </c>
      <c r="F21" s="1" t="s">
        <v>6319</v>
      </c>
      <c r="G21" s="1" t="s">
        <v>6320</v>
      </c>
      <c r="H21" s="1">
        <v>1</v>
      </c>
      <c r="I21" s="1" t="s">
        <v>6321</v>
      </c>
      <c r="J21" s="1" t="s">
        <v>22</v>
      </c>
      <c r="K21" s="62">
        <v>2008</v>
      </c>
      <c r="L21" s="1" t="str">
        <f t="shared" si="0"/>
        <v>http://www.tandfebooks.com/isbn/9780203932834</v>
      </c>
    </row>
    <row r="22" spans="1:12">
      <c r="A22" s="1">
        <v>24</v>
      </c>
      <c r="B22" s="1" t="s">
        <v>5749</v>
      </c>
      <c r="C22" s="1" t="s">
        <v>6071</v>
      </c>
      <c r="D22" s="1" t="s">
        <v>6072</v>
      </c>
      <c r="E22" s="1" t="s">
        <v>6073</v>
      </c>
      <c r="F22" s="1" t="s">
        <v>6074</v>
      </c>
      <c r="G22" s="1" t="s">
        <v>6075</v>
      </c>
      <c r="H22" s="1">
        <v>1</v>
      </c>
      <c r="I22" s="1" t="s">
        <v>6076</v>
      </c>
      <c r="J22" s="1" t="s">
        <v>22</v>
      </c>
      <c r="K22" s="62">
        <v>2008</v>
      </c>
      <c r="L22" s="1" t="str">
        <f t="shared" si="0"/>
        <v>http://www.tandfebooks.com/isbn/9780203886205</v>
      </c>
    </row>
    <row r="23" spans="1:12">
      <c r="A23" s="1">
        <v>26</v>
      </c>
      <c r="B23" s="1" t="s">
        <v>5749</v>
      </c>
      <c r="C23" s="1" t="s">
        <v>5832</v>
      </c>
      <c r="D23" s="1" t="s">
        <v>6365</v>
      </c>
      <c r="E23" s="1" t="s">
        <v>6366</v>
      </c>
      <c r="F23" s="1" t="s">
        <v>6367</v>
      </c>
      <c r="G23" s="1" t="s">
        <v>6368</v>
      </c>
      <c r="H23" s="1">
        <v>1</v>
      </c>
      <c r="I23" s="1" t="s">
        <v>6369</v>
      </c>
      <c r="J23" s="1" t="s">
        <v>22</v>
      </c>
      <c r="K23" s="62">
        <v>2007</v>
      </c>
      <c r="L23" s="1" t="str">
        <f t="shared" si="0"/>
        <v>http://www.tandfebooks.com/isbn/9780203938256</v>
      </c>
    </row>
    <row r="24" spans="1:12">
      <c r="A24" s="1">
        <v>27</v>
      </c>
      <c r="B24" s="1" t="s">
        <v>5749</v>
      </c>
      <c r="C24" s="1" t="s">
        <v>5832</v>
      </c>
      <c r="D24" s="1" t="s">
        <v>5833</v>
      </c>
      <c r="E24" s="1" t="s">
        <v>5834</v>
      </c>
      <c r="F24" s="1" t="s">
        <v>5835</v>
      </c>
      <c r="G24" s="1" t="s">
        <v>5836</v>
      </c>
      <c r="H24" s="1">
        <v>1</v>
      </c>
      <c r="I24" s="1" t="s">
        <v>5837</v>
      </c>
      <c r="J24" s="1" t="s">
        <v>5838</v>
      </c>
      <c r="K24" s="62">
        <v>2005</v>
      </c>
      <c r="L24" s="1" t="str">
        <f t="shared" si="0"/>
        <v>http://www.tandfebooks.com/isbn/9780203009086</v>
      </c>
    </row>
    <row r="25" spans="1:12">
      <c r="A25" s="1">
        <v>28</v>
      </c>
      <c r="B25" s="1" t="s">
        <v>5749</v>
      </c>
      <c r="C25" s="1" t="s">
        <v>6421</v>
      </c>
      <c r="D25" s="1" t="s">
        <v>6422</v>
      </c>
      <c r="E25" s="1" t="s">
        <v>6423</v>
      </c>
      <c r="F25" s="1" t="s">
        <v>6424</v>
      </c>
      <c r="G25" s="1" t="s">
        <v>6425</v>
      </c>
      <c r="H25" s="1">
        <v>1</v>
      </c>
      <c r="I25" s="1" t="s">
        <v>6426</v>
      </c>
      <c r="J25" s="1" t="s">
        <v>22</v>
      </c>
      <c r="K25" s="62">
        <v>2007</v>
      </c>
      <c r="L25" s="1" t="str">
        <f t="shared" si="0"/>
        <v>http://www.tandfebooks.com/isbn/9780203947494</v>
      </c>
    </row>
    <row r="26" spans="1:12">
      <c r="A26" s="1">
        <v>30</v>
      </c>
      <c r="B26" s="1" t="s">
        <v>5749</v>
      </c>
      <c r="C26" s="1" t="s">
        <v>2655</v>
      </c>
      <c r="D26" s="1" t="s">
        <v>610</v>
      </c>
      <c r="E26" s="1" t="s">
        <v>725</v>
      </c>
      <c r="F26" s="1" t="s">
        <v>6370</v>
      </c>
      <c r="G26" s="1" t="s">
        <v>6371</v>
      </c>
      <c r="H26" s="1">
        <v>1</v>
      </c>
      <c r="I26" s="1" t="s">
        <v>6372</v>
      </c>
      <c r="J26" s="1" t="s">
        <v>22</v>
      </c>
      <c r="K26" s="62">
        <v>2008</v>
      </c>
      <c r="L26" s="1" t="str">
        <f t="shared" si="0"/>
        <v>http://www.tandfebooks.com/isbn/9780203938430</v>
      </c>
    </row>
    <row r="27" spans="1:12">
      <c r="A27" s="1">
        <v>35</v>
      </c>
      <c r="B27" s="1" t="s">
        <v>5749</v>
      </c>
      <c r="C27" s="1" t="s">
        <v>415</v>
      </c>
      <c r="D27" s="1" t="s">
        <v>6262</v>
      </c>
      <c r="E27" s="1" t="s">
        <v>6263</v>
      </c>
      <c r="F27" s="1" t="s">
        <v>6264</v>
      </c>
      <c r="G27" s="1" t="s">
        <v>6265</v>
      </c>
      <c r="H27" s="1">
        <v>1</v>
      </c>
      <c r="I27" s="1" t="s">
        <v>6266</v>
      </c>
      <c r="J27" s="1" t="s">
        <v>22</v>
      </c>
      <c r="K27" s="62">
        <v>2008</v>
      </c>
      <c r="L27" s="1" t="str">
        <f t="shared" si="0"/>
        <v>http://www.tandfebooks.com/isbn/9780203929278</v>
      </c>
    </row>
    <row r="28" spans="1:12">
      <c r="A28" s="1">
        <v>36</v>
      </c>
      <c r="B28" s="1" t="s">
        <v>5749</v>
      </c>
      <c r="C28" s="1" t="s">
        <v>415</v>
      </c>
      <c r="D28" s="1" t="s">
        <v>6243</v>
      </c>
      <c r="E28" s="1" t="s">
        <v>3287</v>
      </c>
      <c r="F28" s="1" t="s">
        <v>6244</v>
      </c>
      <c r="G28" s="1" t="s">
        <v>6245</v>
      </c>
      <c r="H28" s="1">
        <v>1</v>
      </c>
      <c r="I28" s="1" t="s">
        <v>6246</v>
      </c>
      <c r="J28" s="1" t="s">
        <v>22</v>
      </c>
      <c r="K28" s="62">
        <v>2008</v>
      </c>
      <c r="L28" s="1" t="str">
        <f t="shared" si="0"/>
        <v>http://www.tandfebooks.com/isbn/9780203928752</v>
      </c>
    </row>
    <row r="29" spans="1:12">
      <c r="A29" s="1">
        <v>37</v>
      </c>
      <c r="B29" s="1" t="s">
        <v>5749</v>
      </c>
      <c r="C29" s="1" t="s">
        <v>415</v>
      </c>
      <c r="D29" s="1" t="s">
        <v>5982</v>
      </c>
      <c r="E29" s="1" t="s">
        <v>5983</v>
      </c>
      <c r="F29" s="1" t="s">
        <v>5984</v>
      </c>
      <c r="G29" s="1" t="s">
        <v>5985</v>
      </c>
      <c r="H29" s="1">
        <v>1</v>
      </c>
      <c r="I29" s="1" t="s">
        <v>5986</v>
      </c>
      <c r="J29" s="1" t="s">
        <v>22</v>
      </c>
      <c r="K29" s="62">
        <v>2003</v>
      </c>
      <c r="L29" s="1" t="str">
        <f t="shared" si="0"/>
        <v>http://www.tandfebooks.com/isbn/9780203504314</v>
      </c>
    </row>
    <row r="30" spans="1:12">
      <c r="A30" s="1">
        <v>39</v>
      </c>
      <c r="B30" s="1" t="s">
        <v>5749</v>
      </c>
      <c r="C30" s="1" t="s">
        <v>135</v>
      </c>
      <c r="D30" s="1" t="s">
        <v>6077</v>
      </c>
      <c r="E30" s="1" t="s">
        <v>6078</v>
      </c>
      <c r="F30" s="1" t="s">
        <v>6079</v>
      </c>
      <c r="G30" s="1" t="s">
        <v>6080</v>
      </c>
      <c r="H30" s="1">
        <v>1</v>
      </c>
      <c r="I30" s="1" t="s">
        <v>6081</v>
      </c>
      <c r="J30" s="1" t="s">
        <v>22</v>
      </c>
      <c r="K30" s="62">
        <v>2009</v>
      </c>
      <c r="L30" s="1" t="str">
        <f t="shared" si="0"/>
        <v>http://www.tandfebooks.com/isbn/9780203886649</v>
      </c>
    </row>
    <row r="31" spans="1:12">
      <c r="A31" s="1">
        <v>40</v>
      </c>
      <c r="B31" s="1" t="s">
        <v>5749</v>
      </c>
      <c r="C31" s="1" t="s">
        <v>135</v>
      </c>
      <c r="D31" s="1" t="s">
        <v>6040</v>
      </c>
      <c r="E31" s="1" t="s">
        <v>6041</v>
      </c>
      <c r="F31" s="1" t="s">
        <v>6042</v>
      </c>
      <c r="G31" s="1" t="s">
        <v>6043</v>
      </c>
      <c r="H31" s="1">
        <v>1</v>
      </c>
      <c r="I31" s="1" t="s">
        <v>6044</v>
      </c>
      <c r="J31" s="1" t="s">
        <v>22</v>
      </c>
      <c r="K31" s="62">
        <v>2009</v>
      </c>
      <c r="L31" s="1" t="str">
        <f t="shared" si="0"/>
        <v>http://www.tandfebooks.com/isbn/9780203883976</v>
      </c>
    </row>
    <row r="32" spans="1:12">
      <c r="A32" s="1">
        <v>41</v>
      </c>
      <c r="B32" s="1" t="s">
        <v>5749</v>
      </c>
      <c r="C32" s="1" t="s">
        <v>135</v>
      </c>
      <c r="D32" s="1" t="s">
        <v>6451</v>
      </c>
      <c r="E32" s="1" t="s">
        <v>6452</v>
      </c>
      <c r="F32" s="1" t="s">
        <v>6453</v>
      </c>
      <c r="G32" s="1" t="s">
        <v>6454</v>
      </c>
      <c r="H32" s="1">
        <v>1</v>
      </c>
      <c r="I32" s="1" t="s">
        <v>6455</v>
      </c>
      <c r="J32" s="1" t="s">
        <v>22</v>
      </c>
      <c r="K32" s="62">
        <v>2007</v>
      </c>
      <c r="L32" s="1" t="str">
        <f t="shared" si="0"/>
        <v>http://www.tandfebooks.com/isbn/9780203964385</v>
      </c>
    </row>
    <row r="33" spans="1:12">
      <c r="A33" s="1">
        <v>42</v>
      </c>
      <c r="B33" s="1" t="s">
        <v>5749</v>
      </c>
      <c r="C33" s="1" t="s">
        <v>652</v>
      </c>
      <c r="D33" s="1" t="s">
        <v>5990</v>
      </c>
      <c r="E33" s="1" t="s">
        <v>5991</v>
      </c>
      <c r="F33" s="1" t="s">
        <v>5992</v>
      </c>
      <c r="G33" s="1" t="s">
        <v>5993</v>
      </c>
      <c r="H33" s="1">
        <v>1</v>
      </c>
      <c r="I33" s="1" t="s">
        <v>5994</v>
      </c>
      <c r="J33" s="1" t="s">
        <v>5838</v>
      </c>
      <c r="K33" s="62">
        <v>2004</v>
      </c>
      <c r="L33" s="1" t="str">
        <f t="shared" si="0"/>
        <v>http://www.tandfebooks.com/isbn/9780203563410</v>
      </c>
    </row>
    <row r="34" spans="1:12">
      <c r="A34" s="1">
        <v>48</v>
      </c>
      <c r="B34" s="1" t="s">
        <v>5749</v>
      </c>
      <c r="C34" s="1" t="s">
        <v>1106</v>
      </c>
      <c r="D34" s="1" t="s">
        <v>5779</v>
      </c>
      <c r="E34" s="1" t="s">
        <v>5724</v>
      </c>
      <c r="F34" s="1" t="s">
        <v>5780</v>
      </c>
      <c r="G34" s="1" t="s">
        <v>5781</v>
      </c>
      <c r="H34" s="1">
        <v>1</v>
      </c>
      <c r="I34" s="1" t="s">
        <v>5782</v>
      </c>
      <c r="J34" s="1" t="s">
        <v>5763</v>
      </c>
      <c r="K34" s="62">
        <v>2006</v>
      </c>
      <c r="L34" s="1" t="str">
        <f t="shared" ref="L34:L65" si="1">HYPERLINK("http://www.tandfebooks.com/isbn/" &amp; F34)</f>
        <v>http://www.tandfebooks.com/isbn/9781410615756</v>
      </c>
    </row>
    <row r="35" spans="1:12">
      <c r="A35" s="1">
        <v>50</v>
      </c>
      <c r="B35" s="1" t="s">
        <v>5749</v>
      </c>
      <c r="C35" s="1" t="s">
        <v>6332</v>
      </c>
      <c r="D35" s="1" t="s">
        <v>6333</v>
      </c>
      <c r="E35" s="1" t="s">
        <v>3132</v>
      </c>
      <c r="F35" s="1" t="s">
        <v>6334</v>
      </c>
      <c r="G35" s="1" t="s">
        <v>6335</v>
      </c>
      <c r="H35" s="1">
        <v>2</v>
      </c>
      <c r="I35" s="1" t="s">
        <v>6336</v>
      </c>
      <c r="J35" s="1" t="s">
        <v>538</v>
      </c>
      <c r="K35" s="62">
        <v>2008</v>
      </c>
      <c r="L35" s="1" t="str">
        <f t="shared" si="1"/>
        <v>http://www.tandfebooks.com/isbn/9780203934487</v>
      </c>
    </row>
    <row r="36" spans="1:12">
      <c r="A36" s="1">
        <v>51</v>
      </c>
      <c r="B36" s="1" t="s">
        <v>5749</v>
      </c>
      <c r="C36" s="1" t="s">
        <v>5769</v>
      </c>
      <c r="D36" s="1" t="s">
        <v>6273</v>
      </c>
      <c r="E36" s="1" t="s">
        <v>6274</v>
      </c>
      <c r="F36" s="1" t="s">
        <v>6275</v>
      </c>
      <c r="G36" s="1" t="s">
        <v>6276</v>
      </c>
      <c r="H36" s="1">
        <v>1</v>
      </c>
      <c r="I36" s="1" t="s">
        <v>6277</v>
      </c>
      <c r="J36" s="1" t="s">
        <v>538</v>
      </c>
      <c r="K36" s="62">
        <v>2009</v>
      </c>
      <c r="L36" s="1" t="str">
        <f t="shared" si="1"/>
        <v>http://www.tandfebooks.com/isbn/9780203929902</v>
      </c>
    </row>
    <row r="37" spans="1:12">
      <c r="A37" s="1">
        <v>52</v>
      </c>
      <c r="B37" s="1" t="s">
        <v>5749</v>
      </c>
      <c r="C37" s="1" t="s">
        <v>5769</v>
      </c>
      <c r="D37" s="1" t="s">
        <v>5808</v>
      </c>
      <c r="E37" s="1" t="s">
        <v>5809</v>
      </c>
      <c r="F37" s="1" t="s">
        <v>5810</v>
      </c>
      <c r="G37" s="1" t="s">
        <v>5811</v>
      </c>
      <c r="H37" s="1">
        <v>1</v>
      </c>
      <c r="I37" s="1" t="s">
        <v>5812</v>
      </c>
      <c r="J37" s="1" t="s">
        <v>5763</v>
      </c>
      <c r="K37" s="62">
        <v>2008</v>
      </c>
      <c r="L37" s="1" t="str">
        <f t="shared" si="1"/>
        <v>http://www.tandfebooks.com/isbn/9781410618092</v>
      </c>
    </row>
    <row r="38" spans="1:12">
      <c r="A38" s="1">
        <v>53</v>
      </c>
      <c r="B38" s="1" t="s">
        <v>5749</v>
      </c>
      <c r="C38" s="1" t="s">
        <v>5769</v>
      </c>
      <c r="D38" s="1" t="s">
        <v>5770</v>
      </c>
      <c r="E38" s="1" t="s">
        <v>5771</v>
      </c>
      <c r="F38" s="1" t="s">
        <v>5772</v>
      </c>
      <c r="G38" s="1" t="s">
        <v>5773</v>
      </c>
      <c r="H38" s="1">
        <v>1</v>
      </c>
      <c r="I38" s="1" t="s">
        <v>5774</v>
      </c>
      <c r="J38" s="1" t="s">
        <v>5763</v>
      </c>
      <c r="K38" s="62">
        <v>2005</v>
      </c>
      <c r="L38" s="1" t="str">
        <f t="shared" si="1"/>
        <v>http://www.tandfebooks.com/isbn/9781410613592</v>
      </c>
    </row>
    <row r="39" spans="1:12">
      <c r="A39" s="1">
        <v>56</v>
      </c>
      <c r="B39" s="1" t="s">
        <v>5749</v>
      </c>
      <c r="C39" s="1" t="s">
        <v>6472</v>
      </c>
      <c r="D39" s="1" t="s">
        <v>6473</v>
      </c>
      <c r="E39" s="1" t="s">
        <v>6474</v>
      </c>
      <c r="F39" s="1" t="s">
        <v>6475</v>
      </c>
      <c r="G39" s="1" t="s">
        <v>6476</v>
      </c>
      <c r="H39" s="1">
        <v>1</v>
      </c>
      <c r="I39" s="1" t="s">
        <v>6477</v>
      </c>
      <c r="J39" s="1" t="s">
        <v>6478</v>
      </c>
      <c r="K39" s="62">
        <v>2002</v>
      </c>
      <c r="L39" s="1" t="str">
        <f t="shared" si="1"/>
        <v>http://www.tandfebooks.com/isbn/9780203998106</v>
      </c>
    </row>
    <row r="40" spans="1:12">
      <c r="A40" s="1">
        <v>57</v>
      </c>
      <c r="B40" s="1" t="s">
        <v>5749</v>
      </c>
      <c r="C40" s="1" t="s">
        <v>1468</v>
      </c>
      <c r="D40" s="1" t="s">
        <v>6045</v>
      </c>
      <c r="E40" s="1" t="s">
        <v>6247</v>
      </c>
      <c r="F40" s="1" t="s">
        <v>6248</v>
      </c>
      <c r="G40" s="1" t="s">
        <v>6249</v>
      </c>
      <c r="H40" s="1" t="s">
        <v>6250</v>
      </c>
      <c r="I40" s="1" t="s">
        <v>6251</v>
      </c>
      <c r="J40" s="1" t="s">
        <v>22</v>
      </c>
      <c r="K40" s="62">
        <v>2009</v>
      </c>
      <c r="L40" s="1" t="str">
        <f t="shared" si="1"/>
        <v>http://www.tandfebooks.com/isbn/9780203928912</v>
      </c>
    </row>
    <row r="41" spans="1:12">
      <c r="A41" s="1">
        <v>58</v>
      </c>
      <c r="B41" s="1" t="s">
        <v>5749</v>
      </c>
      <c r="C41" s="1" t="s">
        <v>1468</v>
      </c>
      <c r="D41" s="1" t="s">
        <v>6110</v>
      </c>
      <c r="E41" s="1" t="s">
        <v>6111</v>
      </c>
      <c r="F41" s="1" t="s">
        <v>6112</v>
      </c>
      <c r="G41" s="1" t="s">
        <v>6113</v>
      </c>
      <c r="H41" s="1">
        <v>1</v>
      </c>
      <c r="I41" s="1" t="s">
        <v>6114</v>
      </c>
      <c r="J41" s="1" t="s">
        <v>22</v>
      </c>
      <c r="K41" s="62">
        <v>2008</v>
      </c>
      <c r="L41" s="1" t="str">
        <f t="shared" si="1"/>
        <v>http://www.tandfebooks.com/isbn/9780203888605</v>
      </c>
    </row>
    <row r="42" spans="1:12">
      <c r="A42" s="1">
        <v>62</v>
      </c>
      <c r="B42" s="1" t="s">
        <v>5749</v>
      </c>
      <c r="C42" s="1" t="s">
        <v>4461</v>
      </c>
      <c r="D42" s="1" t="s">
        <v>6226</v>
      </c>
      <c r="E42" s="1" t="s">
        <v>6227</v>
      </c>
      <c r="F42" s="1" t="s">
        <v>6228</v>
      </c>
      <c r="G42" s="1" t="s">
        <v>6229</v>
      </c>
      <c r="H42" s="1">
        <v>1</v>
      </c>
      <c r="I42" s="1" t="s">
        <v>5402</v>
      </c>
      <c r="J42" s="1" t="s">
        <v>6230</v>
      </c>
      <c r="K42" s="62">
        <v>2009</v>
      </c>
      <c r="L42" s="1" t="str">
        <f t="shared" si="1"/>
        <v>http://www.tandfebooks.com/isbn/9780203928028</v>
      </c>
    </row>
    <row r="43" spans="1:12">
      <c r="A43" s="1">
        <v>64</v>
      </c>
      <c r="B43" s="1" t="s">
        <v>5749</v>
      </c>
      <c r="C43" s="1" t="s">
        <v>6295</v>
      </c>
      <c r="D43" s="1" t="s">
        <v>6296</v>
      </c>
      <c r="E43" s="1" t="s">
        <v>6297</v>
      </c>
      <c r="F43" s="1" t="s">
        <v>6298</v>
      </c>
      <c r="G43" s="1" t="s">
        <v>6299</v>
      </c>
      <c r="H43" s="1">
        <v>1</v>
      </c>
      <c r="I43" s="1" t="s">
        <v>6300</v>
      </c>
      <c r="J43" s="1" t="s">
        <v>22</v>
      </c>
      <c r="K43" s="62">
        <v>2008</v>
      </c>
      <c r="L43" s="1" t="str">
        <f t="shared" si="1"/>
        <v>http://www.tandfebooks.com/isbn/9780203931950</v>
      </c>
    </row>
    <row r="44" spans="1:12">
      <c r="A44" s="1">
        <v>65</v>
      </c>
      <c r="B44" s="1" t="s">
        <v>5749</v>
      </c>
      <c r="C44" s="1" t="s">
        <v>5893</v>
      </c>
      <c r="D44" s="1" t="s">
        <v>5894</v>
      </c>
      <c r="E44" s="1" t="s">
        <v>3768</v>
      </c>
      <c r="F44" s="1" t="s">
        <v>5895</v>
      </c>
      <c r="G44" s="1" t="s">
        <v>5896</v>
      </c>
      <c r="H44" s="1">
        <v>1</v>
      </c>
      <c r="I44" s="1" t="s">
        <v>5897</v>
      </c>
      <c r="J44" s="1" t="s">
        <v>22</v>
      </c>
      <c r="K44" s="62">
        <v>2005</v>
      </c>
      <c r="L44" s="1" t="str">
        <f t="shared" si="1"/>
        <v>http://www.tandfebooks.com/isbn/9780203099650</v>
      </c>
    </row>
    <row r="45" spans="1:12">
      <c r="A45" s="1">
        <v>67</v>
      </c>
      <c r="B45" s="1" t="s">
        <v>5749</v>
      </c>
      <c r="C45" s="1" t="s">
        <v>6163</v>
      </c>
      <c r="D45" s="1" t="s">
        <v>6164</v>
      </c>
      <c r="E45" s="1" t="s">
        <v>6165</v>
      </c>
      <c r="F45" s="1" t="s">
        <v>6166</v>
      </c>
      <c r="G45" s="1" t="s">
        <v>6167</v>
      </c>
      <c r="H45" s="1">
        <v>1</v>
      </c>
      <c r="I45" s="1" t="s">
        <v>6168</v>
      </c>
      <c r="J45" s="1" t="s">
        <v>22</v>
      </c>
      <c r="K45" s="62">
        <v>2008</v>
      </c>
      <c r="L45" s="1" t="str">
        <f t="shared" si="1"/>
        <v>http://www.tandfebooks.com/isbn/9780203892244</v>
      </c>
    </row>
    <row r="46" spans="1:12">
      <c r="A46" s="1">
        <v>70</v>
      </c>
      <c r="B46" s="1" t="s">
        <v>5749</v>
      </c>
      <c r="C46" s="1" t="s">
        <v>6169</v>
      </c>
      <c r="D46" s="1" t="s">
        <v>6170</v>
      </c>
      <c r="E46" s="1" t="s">
        <v>6171</v>
      </c>
      <c r="F46" s="1" t="s">
        <v>6172</v>
      </c>
      <c r="G46" s="1" t="s">
        <v>6173</v>
      </c>
      <c r="H46" s="1">
        <v>1</v>
      </c>
      <c r="I46" s="1" t="s">
        <v>6174</v>
      </c>
      <c r="J46" s="1" t="s">
        <v>22</v>
      </c>
      <c r="K46" s="62">
        <v>2008</v>
      </c>
      <c r="L46" s="1" t="str">
        <f t="shared" si="1"/>
        <v>http://www.tandfebooks.com/isbn/9780203892299</v>
      </c>
    </row>
    <row r="47" spans="1:12">
      <c r="A47" s="1">
        <v>71</v>
      </c>
      <c r="B47" s="1" t="s">
        <v>5749</v>
      </c>
      <c r="C47" s="1" t="s">
        <v>6214</v>
      </c>
      <c r="D47" s="1" t="s">
        <v>6215</v>
      </c>
      <c r="E47" s="1" t="s">
        <v>6216</v>
      </c>
      <c r="F47" s="1" t="s">
        <v>6217</v>
      </c>
      <c r="G47" s="1" t="s">
        <v>6218</v>
      </c>
      <c r="H47" s="1">
        <v>1</v>
      </c>
      <c r="I47" s="1" t="s">
        <v>6219</v>
      </c>
      <c r="J47" s="1" t="s">
        <v>22</v>
      </c>
      <c r="K47" s="62">
        <v>2008</v>
      </c>
      <c r="L47" s="1" t="str">
        <f t="shared" si="1"/>
        <v>http://www.tandfebooks.com/isbn/9780203926949</v>
      </c>
    </row>
    <row r="48" spans="1:12">
      <c r="A48" s="1">
        <v>72</v>
      </c>
      <c r="B48" s="1" t="s">
        <v>5749</v>
      </c>
      <c r="C48" s="1" t="s">
        <v>6061</v>
      </c>
      <c r="D48" s="1" t="s">
        <v>6062</v>
      </c>
      <c r="E48" s="1" t="s">
        <v>6063</v>
      </c>
      <c r="F48" s="1" t="s">
        <v>6064</v>
      </c>
      <c r="G48" s="1" t="s">
        <v>6065</v>
      </c>
      <c r="H48" s="1">
        <v>1</v>
      </c>
      <c r="I48" s="1" t="s">
        <v>6066</v>
      </c>
      <c r="J48" s="1" t="s">
        <v>22</v>
      </c>
      <c r="K48" s="62">
        <v>2009</v>
      </c>
      <c r="L48" s="1" t="str">
        <f t="shared" si="1"/>
        <v>http://www.tandfebooks.com/isbn/9780203885987</v>
      </c>
    </row>
    <row r="49" spans="1:12">
      <c r="A49" s="1">
        <v>73</v>
      </c>
      <c r="B49" s="1" t="s">
        <v>5749</v>
      </c>
      <c r="C49" s="1" t="s">
        <v>6061</v>
      </c>
      <c r="D49" s="1" t="s">
        <v>6139</v>
      </c>
      <c r="E49" s="1" t="s">
        <v>6140</v>
      </c>
      <c r="F49" s="1" t="s">
        <v>6141</v>
      </c>
      <c r="G49" s="1" t="s">
        <v>6142</v>
      </c>
      <c r="H49" s="1">
        <v>1</v>
      </c>
      <c r="I49" s="1" t="s">
        <v>6143</v>
      </c>
      <c r="J49" s="1" t="s">
        <v>22</v>
      </c>
      <c r="K49" s="62">
        <v>2009</v>
      </c>
      <c r="L49" s="1" t="str">
        <f t="shared" si="1"/>
        <v>http://www.tandfebooks.com/isbn/9780203891049</v>
      </c>
    </row>
    <row r="50" spans="1:12">
      <c r="A50" s="1">
        <v>74</v>
      </c>
      <c r="B50" s="1" t="s">
        <v>5749</v>
      </c>
      <c r="C50" s="1" t="s">
        <v>5872</v>
      </c>
      <c r="D50" s="1" t="s">
        <v>5873</v>
      </c>
      <c r="E50" s="1" t="s">
        <v>5874</v>
      </c>
      <c r="F50" s="1" t="s">
        <v>5875</v>
      </c>
      <c r="G50" s="1" t="s">
        <v>5876</v>
      </c>
      <c r="H50" s="1">
        <v>1</v>
      </c>
      <c r="I50" s="1" t="s">
        <v>5877</v>
      </c>
      <c r="J50" s="1" t="s">
        <v>22</v>
      </c>
      <c r="K50" s="62">
        <v>2006</v>
      </c>
      <c r="L50" s="1" t="str">
        <f t="shared" si="1"/>
        <v>http://www.tandfebooks.com/isbn/9780203098745</v>
      </c>
    </row>
    <row r="51" spans="1:12">
      <c r="A51" s="1">
        <v>77</v>
      </c>
      <c r="B51" s="1" t="s">
        <v>5749</v>
      </c>
      <c r="C51" s="1" t="s">
        <v>2905</v>
      </c>
      <c r="D51" s="1" t="s">
        <v>5764</v>
      </c>
      <c r="E51" s="1" t="s">
        <v>5765</v>
      </c>
      <c r="F51" s="1" t="s">
        <v>5766</v>
      </c>
      <c r="G51" s="1" t="s">
        <v>5767</v>
      </c>
      <c r="H51" s="1">
        <v>2</v>
      </c>
      <c r="I51" s="1" t="s">
        <v>5768</v>
      </c>
      <c r="J51" s="1" t="s">
        <v>5763</v>
      </c>
      <c r="K51" s="62">
        <v>2005</v>
      </c>
      <c r="L51" s="1" t="str">
        <f t="shared" si="1"/>
        <v>http://www.tandfebooks.com/isbn/9781410613424</v>
      </c>
    </row>
    <row r="52" spans="1:12">
      <c r="A52" s="1">
        <v>79</v>
      </c>
      <c r="B52" s="1" t="s">
        <v>5749</v>
      </c>
      <c r="C52" s="1" t="s">
        <v>366</v>
      </c>
      <c r="D52" s="1" t="s">
        <v>6188</v>
      </c>
      <c r="E52" s="1" t="s">
        <v>6189</v>
      </c>
      <c r="F52" s="1" t="s">
        <v>6190</v>
      </c>
      <c r="G52" s="1" t="s">
        <v>6191</v>
      </c>
      <c r="H52" s="1">
        <v>1</v>
      </c>
      <c r="I52" s="1" t="s">
        <v>6192</v>
      </c>
      <c r="J52" s="1" t="s">
        <v>22</v>
      </c>
      <c r="K52" s="62">
        <v>2008</v>
      </c>
      <c r="L52" s="1" t="str">
        <f t="shared" si="1"/>
        <v>http://www.tandfebooks.com/isbn/9780203894927</v>
      </c>
    </row>
    <row r="53" spans="1:12">
      <c r="A53" s="1">
        <v>81</v>
      </c>
      <c r="B53" s="1" t="s">
        <v>5749</v>
      </c>
      <c r="C53" s="1" t="s">
        <v>660</v>
      </c>
      <c r="D53" s="1" t="s">
        <v>6193</v>
      </c>
      <c r="E53" s="1" t="s">
        <v>6194</v>
      </c>
      <c r="F53" s="1" t="s">
        <v>6195</v>
      </c>
      <c r="G53" s="1" t="s">
        <v>6196</v>
      </c>
      <c r="H53" s="1">
        <v>2</v>
      </c>
      <c r="I53" s="1" t="s">
        <v>6197</v>
      </c>
      <c r="J53" s="1" t="s">
        <v>22</v>
      </c>
      <c r="K53" s="62">
        <v>2009</v>
      </c>
      <c r="L53" s="1" t="str">
        <f t="shared" si="1"/>
        <v>http://www.tandfebooks.com/isbn/9780203894941</v>
      </c>
    </row>
    <row r="54" spans="1:12">
      <c r="A54" s="1">
        <v>83</v>
      </c>
      <c r="B54" s="1" t="s">
        <v>5749</v>
      </c>
      <c r="C54" s="1" t="s">
        <v>3352</v>
      </c>
      <c r="D54" s="1" t="s">
        <v>5792</v>
      </c>
      <c r="E54" s="1" t="s">
        <v>5793</v>
      </c>
      <c r="F54" s="1" t="s">
        <v>5794</v>
      </c>
      <c r="G54" s="1" t="s">
        <v>5795</v>
      </c>
      <c r="H54" s="1">
        <v>2</v>
      </c>
      <c r="I54" s="1" t="s">
        <v>5796</v>
      </c>
      <c r="J54" s="1" t="s">
        <v>22</v>
      </c>
      <c r="K54" s="62">
        <v>2009</v>
      </c>
      <c r="L54" s="1" t="str">
        <f t="shared" si="1"/>
        <v>http://www.tandfebooks.com/isbn/9780203892817</v>
      </c>
    </row>
    <row r="55" spans="1:12">
      <c r="A55" s="1">
        <v>84</v>
      </c>
      <c r="B55" s="1" t="s">
        <v>5749</v>
      </c>
      <c r="C55" s="1" t="s">
        <v>3352</v>
      </c>
      <c r="D55" s="1" t="s">
        <v>6023</v>
      </c>
      <c r="E55" s="1" t="s">
        <v>6024</v>
      </c>
      <c r="F55" s="1" t="s">
        <v>6025</v>
      </c>
      <c r="G55" s="1" t="s">
        <v>6026</v>
      </c>
      <c r="H55" s="1">
        <v>1</v>
      </c>
      <c r="I55" s="1" t="s">
        <v>6027</v>
      </c>
      <c r="J55" s="1" t="s">
        <v>6028</v>
      </c>
      <c r="K55" s="62">
        <v>2008</v>
      </c>
      <c r="L55" s="1" t="str">
        <f t="shared" si="1"/>
        <v>http://www.tandfebooks.com/isbn/9780203877166</v>
      </c>
    </row>
    <row r="56" spans="1:12">
      <c r="A56" s="1">
        <v>86</v>
      </c>
      <c r="B56" s="1" t="s">
        <v>5749</v>
      </c>
      <c r="C56" s="1" t="s">
        <v>5903</v>
      </c>
      <c r="D56" s="1" t="s">
        <v>5904</v>
      </c>
      <c r="E56" s="1" t="s">
        <v>5905</v>
      </c>
      <c r="F56" s="1" t="s">
        <v>5906</v>
      </c>
      <c r="G56" s="1" t="s">
        <v>5907</v>
      </c>
      <c r="H56" s="1">
        <v>1</v>
      </c>
      <c r="I56" s="1" t="s">
        <v>5908</v>
      </c>
      <c r="J56" s="1" t="s">
        <v>22</v>
      </c>
      <c r="K56" s="62">
        <v>1990</v>
      </c>
      <c r="L56" s="1" t="str">
        <f t="shared" si="1"/>
        <v>http://www.tandfebooks.com/isbn/9780203191958</v>
      </c>
    </row>
    <row r="57" spans="1:12">
      <c r="A57" s="1">
        <v>89</v>
      </c>
      <c r="B57" s="1" t="s">
        <v>5749</v>
      </c>
      <c r="C57" s="1" t="s">
        <v>5802</v>
      </c>
      <c r="D57" s="1" t="s">
        <v>5803</v>
      </c>
      <c r="E57" s="1" t="s">
        <v>5804</v>
      </c>
      <c r="F57" s="1" t="s">
        <v>5805</v>
      </c>
      <c r="G57" s="1" t="s">
        <v>5806</v>
      </c>
      <c r="H57" s="1">
        <v>1</v>
      </c>
      <c r="I57" s="1" t="s">
        <v>5807</v>
      </c>
      <c r="J57" s="1" t="s">
        <v>1317</v>
      </c>
      <c r="K57" s="62">
        <v>2003</v>
      </c>
      <c r="L57" s="1" t="str">
        <f t="shared" si="1"/>
        <v>http://www.tandfebooks.com/isbn/9780203010396</v>
      </c>
    </row>
    <row r="58" spans="1:12">
      <c r="A58" s="1">
        <v>91</v>
      </c>
      <c r="B58" s="1" t="s">
        <v>5749</v>
      </c>
      <c r="C58" s="1" t="s">
        <v>6384</v>
      </c>
      <c r="D58" s="1" t="s">
        <v>6385</v>
      </c>
      <c r="E58" s="1" t="s">
        <v>770</v>
      </c>
      <c r="F58" s="1" t="s">
        <v>6386</v>
      </c>
      <c r="G58" s="1" t="s">
        <v>6387</v>
      </c>
      <c r="H58" s="1">
        <v>3</v>
      </c>
      <c r="I58" s="1" t="s">
        <v>6388</v>
      </c>
      <c r="J58" s="1" t="s">
        <v>22</v>
      </c>
      <c r="K58" s="62">
        <v>2008</v>
      </c>
      <c r="L58" s="1" t="str">
        <f t="shared" si="1"/>
        <v>http://www.tandfebooks.com/isbn/9780203939581</v>
      </c>
    </row>
    <row r="59" spans="1:12">
      <c r="A59" s="1">
        <v>92</v>
      </c>
      <c r="B59" s="1" t="s">
        <v>5749</v>
      </c>
      <c r="C59" s="1" t="s">
        <v>6252</v>
      </c>
      <c r="D59" s="1" t="s">
        <v>1333</v>
      </c>
      <c r="E59" s="1" t="s">
        <v>6253</v>
      </c>
      <c r="F59" s="1" t="s">
        <v>6254</v>
      </c>
      <c r="G59" s="1" t="s">
        <v>6255</v>
      </c>
      <c r="H59" s="1">
        <v>1</v>
      </c>
      <c r="I59" s="1" t="s">
        <v>6256</v>
      </c>
      <c r="J59" s="1" t="s">
        <v>22</v>
      </c>
      <c r="K59" s="62">
        <v>2008</v>
      </c>
      <c r="L59" s="1" t="str">
        <f t="shared" si="1"/>
        <v>http://www.tandfebooks.com/isbn/9780203929087</v>
      </c>
    </row>
    <row r="60" spans="1:12">
      <c r="A60" s="1">
        <v>93</v>
      </c>
      <c r="B60" s="1" t="s">
        <v>5749</v>
      </c>
      <c r="C60" s="1" t="s">
        <v>48</v>
      </c>
      <c r="D60" s="1" t="s">
        <v>6006</v>
      </c>
      <c r="E60" s="1" t="s">
        <v>6007</v>
      </c>
      <c r="F60" s="1" t="s">
        <v>6008</v>
      </c>
      <c r="G60" s="1" t="s">
        <v>6009</v>
      </c>
      <c r="H60" s="1">
        <v>1</v>
      </c>
      <c r="I60" s="1" t="s">
        <v>6010</v>
      </c>
      <c r="J60" s="1" t="s">
        <v>22</v>
      </c>
      <c r="K60" s="62">
        <v>2006</v>
      </c>
      <c r="L60" s="1" t="str">
        <f t="shared" si="1"/>
        <v>http://www.tandfebooks.com/isbn/9780203799277</v>
      </c>
    </row>
    <row r="61" spans="1:12">
      <c r="A61" s="1">
        <v>94</v>
      </c>
      <c r="B61" s="1" t="s">
        <v>5749</v>
      </c>
      <c r="C61" s="1" t="s">
        <v>5914</v>
      </c>
      <c r="D61" s="1" t="s">
        <v>5915</v>
      </c>
      <c r="E61" s="1" t="s">
        <v>5916</v>
      </c>
      <c r="F61" s="1" t="s">
        <v>5917</v>
      </c>
      <c r="G61" s="1" t="s">
        <v>5918</v>
      </c>
      <c r="H61" s="1">
        <v>1</v>
      </c>
      <c r="I61" s="1" t="s">
        <v>5919</v>
      </c>
      <c r="J61" s="1" t="s">
        <v>22</v>
      </c>
      <c r="K61" s="62">
        <v>1993</v>
      </c>
      <c r="L61" s="1" t="str">
        <f t="shared" si="1"/>
        <v>http://www.tandfebooks.com/isbn/9780203202593</v>
      </c>
    </row>
    <row r="62" spans="1:12">
      <c r="A62" s="1">
        <v>95</v>
      </c>
      <c r="B62" s="1" t="s">
        <v>5749</v>
      </c>
      <c r="C62" s="1" t="s">
        <v>5909</v>
      </c>
      <c r="D62" s="1" t="s">
        <v>5910</v>
      </c>
      <c r="E62" s="1" t="s">
        <v>981</v>
      </c>
      <c r="F62" s="1" t="s">
        <v>5911</v>
      </c>
      <c r="G62" s="1" t="s">
        <v>5912</v>
      </c>
      <c r="H62" s="1">
        <v>1</v>
      </c>
      <c r="I62" s="1" t="s">
        <v>5913</v>
      </c>
      <c r="J62" s="1" t="s">
        <v>22</v>
      </c>
      <c r="K62" s="62">
        <v>1991</v>
      </c>
      <c r="L62" s="1" t="str">
        <f t="shared" si="1"/>
        <v>http://www.tandfebooks.com/isbn/9780203200018</v>
      </c>
    </row>
    <row r="63" spans="1:12">
      <c r="A63" s="1">
        <v>96</v>
      </c>
      <c r="B63" s="1" t="s">
        <v>5749</v>
      </c>
      <c r="C63" s="1" t="s">
        <v>6378</v>
      </c>
      <c r="D63" s="1" t="s">
        <v>6379</v>
      </c>
      <c r="E63" s="1" t="s">
        <v>6380</v>
      </c>
      <c r="F63" s="1" t="s">
        <v>6381</v>
      </c>
      <c r="G63" s="1" t="s">
        <v>6382</v>
      </c>
      <c r="H63" s="1">
        <v>1</v>
      </c>
      <c r="I63" s="1" t="s">
        <v>6383</v>
      </c>
      <c r="J63" s="1" t="s">
        <v>22</v>
      </c>
      <c r="K63" s="62">
        <v>2008</v>
      </c>
      <c r="L63" s="1" t="str">
        <f t="shared" si="1"/>
        <v>http://www.tandfebooks.com/isbn/9780203939109</v>
      </c>
    </row>
    <row r="64" spans="1:12">
      <c r="A64" s="1">
        <v>97</v>
      </c>
      <c r="B64" s="1" t="s">
        <v>5749</v>
      </c>
      <c r="C64" s="1" t="s">
        <v>6000</v>
      </c>
      <c r="D64" s="1" t="s">
        <v>6001</v>
      </c>
      <c r="E64" s="1" t="s">
        <v>6002</v>
      </c>
      <c r="F64" s="1" t="s">
        <v>6003</v>
      </c>
      <c r="G64" s="1" t="s">
        <v>6004</v>
      </c>
      <c r="H64" s="1">
        <v>1</v>
      </c>
      <c r="I64" s="1" t="s">
        <v>6005</v>
      </c>
      <c r="J64" s="1" t="s">
        <v>22</v>
      </c>
      <c r="K64" s="62">
        <v>2007</v>
      </c>
      <c r="L64" s="1" t="str">
        <f t="shared" si="1"/>
        <v>http://www.tandfebooks.com/isbn/9780203643563</v>
      </c>
    </row>
    <row r="65" spans="1:12">
      <c r="A65" s="1">
        <v>98</v>
      </c>
      <c r="B65" s="1" t="s">
        <v>5749</v>
      </c>
      <c r="C65" s="1" t="s">
        <v>202</v>
      </c>
      <c r="D65" s="1" t="s">
        <v>6153</v>
      </c>
      <c r="E65" s="1" t="s">
        <v>6154</v>
      </c>
      <c r="F65" s="1" t="s">
        <v>6155</v>
      </c>
      <c r="G65" s="1" t="s">
        <v>6156</v>
      </c>
      <c r="H65" s="1">
        <v>1</v>
      </c>
      <c r="I65" s="1" t="s">
        <v>3917</v>
      </c>
      <c r="J65" s="1" t="s">
        <v>22</v>
      </c>
      <c r="K65" s="62">
        <v>2009</v>
      </c>
      <c r="L65" s="1" t="str">
        <f t="shared" si="1"/>
        <v>http://www.tandfebooks.com/isbn/9780203891803</v>
      </c>
    </row>
    <row r="66" spans="1:12">
      <c r="A66" s="1">
        <v>99</v>
      </c>
      <c r="B66" s="1" t="s">
        <v>5749</v>
      </c>
      <c r="C66" s="1" t="s">
        <v>6220</v>
      </c>
      <c r="D66" s="1" t="s">
        <v>6221</v>
      </c>
      <c r="E66" s="1" t="s">
        <v>6222</v>
      </c>
      <c r="F66" s="1" t="s">
        <v>6223</v>
      </c>
      <c r="G66" s="1" t="s">
        <v>6224</v>
      </c>
      <c r="H66" s="1">
        <v>1</v>
      </c>
      <c r="I66" s="1" t="s">
        <v>6225</v>
      </c>
      <c r="J66" s="1" t="s">
        <v>22</v>
      </c>
      <c r="K66" s="62">
        <v>2008</v>
      </c>
      <c r="L66" s="1" t="str">
        <f t="shared" ref="L66:L97" si="2">HYPERLINK("http://www.tandfebooks.com/isbn/" &amp; F66)</f>
        <v>http://www.tandfebooks.com/isbn/9780203927984</v>
      </c>
    </row>
    <row r="67" spans="1:12">
      <c r="A67" s="1">
        <v>102</v>
      </c>
      <c r="B67" s="1" t="s">
        <v>5749</v>
      </c>
      <c r="C67" s="1" t="s">
        <v>5935</v>
      </c>
      <c r="D67" s="1" t="s">
        <v>5936</v>
      </c>
      <c r="E67" s="1" t="s">
        <v>5937</v>
      </c>
      <c r="F67" s="1" t="s">
        <v>5938</v>
      </c>
      <c r="G67" s="1" t="s">
        <v>5939</v>
      </c>
      <c r="H67" s="1">
        <v>1</v>
      </c>
      <c r="I67" s="1" t="s">
        <v>5940</v>
      </c>
      <c r="J67" s="1" t="s">
        <v>5838</v>
      </c>
      <c r="K67" s="62">
        <v>2005</v>
      </c>
      <c r="L67" s="1" t="str">
        <f t="shared" si="2"/>
        <v>http://www.tandfebooks.com/isbn/9780203340639</v>
      </c>
    </row>
    <row r="68" spans="1:12">
      <c r="A68" s="1">
        <v>103</v>
      </c>
      <c r="B68" s="1" t="s">
        <v>5749</v>
      </c>
      <c r="C68" s="1" t="s">
        <v>6011</v>
      </c>
      <c r="D68" s="1" t="s">
        <v>6012</v>
      </c>
      <c r="E68" s="1" t="s">
        <v>6013</v>
      </c>
      <c r="F68" s="1" t="s">
        <v>6014</v>
      </c>
      <c r="G68" s="1" t="s">
        <v>6015</v>
      </c>
      <c r="H68" s="1">
        <v>2</v>
      </c>
      <c r="I68" s="1" t="s">
        <v>6016</v>
      </c>
      <c r="J68" s="1" t="s">
        <v>6017</v>
      </c>
      <c r="K68" s="62">
        <v>2008</v>
      </c>
      <c r="L68" s="1" t="str">
        <f t="shared" si="2"/>
        <v>http://www.tandfebooks.com/isbn/9780203868690</v>
      </c>
    </row>
    <row r="69" spans="1:12">
      <c r="A69" s="1">
        <v>104</v>
      </c>
      <c r="B69" s="1" t="s">
        <v>5749</v>
      </c>
      <c r="C69" s="1" t="s">
        <v>6322</v>
      </c>
      <c r="D69" s="1" t="s">
        <v>4965</v>
      </c>
      <c r="E69" s="1" t="s">
        <v>725</v>
      </c>
      <c r="F69" s="1" t="s">
        <v>6362</v>
      </c>
      <c r="G69" s="1" t="s">
        <v>6363</v>
      </c>
      <c r="H69" s="1">
        <v>1</v>
      </c>
      <c r="I69" s="1" t="s">
        <v>6364</v>
      </c>
      <c r="J69" s="1" t="s">
        <v>22</v>
      </c>
      <c r="K69" s="62">
        <v>2008</v>
      </c>
      <c r="L69" s="1" t="str">
        <f t="shared" si="2"/>
        <v>http://www.tandfebooks.com/isbn/9780203938027</v>
      </c>
    </row>
    <row r="70" spans="1:12">
      <c r="A70" s="1">
        <v>105</v>
      </c>
      <c r="B70" s="1" t="s">
        <v>5749</v>
      </c>
      <c r="C70" s="1" t="s">
        <v>6322</v>
      </c>
      <c r="D70" s="1" t="s">
        <v>610</v>
      </c>
      <c r="E70" s="1" t="s">
        <v>725</v>
      </c>
      <c r="F70" s="1" t="s">
        <v>6323</v>
      </c>
      <c r="G70" s="1" t="s">
        <v>6324</v>
      </c>
      <c r="H70" s="1">
        <v>1</v>
      </c>
      <c r="I70" s="1" t="s">
        <v>6325</v>
      </c>
      <c r="J70" s="1" t="s">
        <v>22</v>
      </c>
      <c r="K70" s="62">
        <v>2007</v>
      </c>
      <c r="L70" s="1" t="str">
        <f t="shared" si="2"/>
        <v>http://www.tandfebooks.com/isbn/9780203933695</v>
      </c>
    </row>
    <row r="71" spans="1:12">
      <c r="A71" s="1">
        <v>111</v>
      </c>
      <c r="B71" s="1" t="s">
        <v>5749</v>
      </c>
      <c r="C71" s="1" t="s">
        <v>6290</v>
      </c>
      <c r="D71" s="1" t="s">
        <v>6291</v>
      </c>
      <c r="E71" s="1" t="s">
        <v>725</v>
      </c>
      <c r="F71" s="1" t="s">
        <v>6292</v>
      </c>
      <c r="G71" s="1" t="s">
        <v>6293</v>
      </c>
      <c r="H71" s="1">
        <v>1</v>
      </c>
      <c r="I71" s="1" t="s">
        <v>6294</v>
      </c>
      <c r="J71" s="1" t="s">
        <v>22</v>
      </c>
      <c r="K71" s="62">
        <v>2008</v>
      </c>
      <c r="L71" s="1" t="str">
        <f t="shared" si="2"/>
        <v>http://www.tandfebooks.com/isbn/9780203931035</v>
      </c>
    </row>
    <row r="72" spans="1:12">
      <c r="A72" s="1">
        <v>112</v>
      </c>
      <c r="B72" s="1" t="s">
        <v>5749</v>
      </c>
      <c r="C72" s="1" t="s">
        <v>6034</v>
      </c>
      <c r="D72" s="1" t="s">
        <v>6035</v>
      </c>
      <c r="E72" s="1" t="s">
        <v>6036</v>
      </c>
      <c r="F72" s="1" t="s">
        <v>6037</v>
      </c>
      <c r="G72" s="1" t="s">
        <v>6038</v>
      </c>
      <c r="H72" s="1">
        <v>1</v>
      </c>
      <c r="I72" s="1" t="s">
        <v>6039</v>
      </c>
      <c r="J72" s="1" t="s">
        <v>22</v>
      </c>
      <c r="K72" s="62">
        <v>2009</v>
      </c>
      <c r="L72" s="1" t="str">
        <f t="shared" si="2"/>
        <v>http://www.tandfebooks.com/isbn/9780203882498</v>
      </c>
    </row>
    <row r="73" spans="1:12">
      <c r="A73" s="1">
        <v>114</v>
      </c>
      <c r="B73" s="1" t="s">
        <v>5749</v>
      </c>
      <c r="C73" s="1" t="s">
        <v>6346</v>
      </c>
      <c r="D73" s="1" t="s">
        <v>6110</v>
      </c>
      <c r="E73" s="1" t="s">
        <v>6347</v>
      </c>
      <c r="F73" s="1" t="s">
        <v>6348</v>
      </c>
      <c r="G73" s="1" t="s">
        <v>6349</v>
      </c>
      <c r="H73" s="1">
        <v>1</v>
      </c>
      <c r="I73" s="1" t="s">
        <v>6350</v>
      </c>
      <c r="J73" s="1" t="s">
        <v>6028</v>
      </c>
      <c r="K73" s="62">
        <v>2007</v>
      </c>
      <c r="L73" s="1" t="str">
        <f t="shared" si="2"/>
        <v>http://www.tandfebooks.com/isbn/9780203936313</v>
      </c>
    </row>
    <row r="74" spans="1:12">
      <c r="A74" s="1">
        <v>115</v>
      </c>
      <c r="B74" s="1" t="s">
        <v>5749</v>
      </c>
      <c r="C74" s="1" t="s">
        <v>6462</v>
      </c>
      <c r="D74" s="1" t="s">
        <v>10634</v>
      </c>
      <c r="E74" s="1" t="s">
        <v>6463</v>
      </c>
      <c r="F74" s="1" t="s">
        <v>6464</v>
      </c>
      <c r="G74" s="1" t="s">
        <v>6465</v>
      </c>
      <c r="H74" s="1">
        <v>2</v>
      </c>
      <c r="I74" s="1" t="s">
        <v>6466</v>
      </c>
      <c r="J74" s="1" t="s">
        <v>22</v>
      </c>
      <c r="K74" s="62">
        <v>2002</v>
      </c>
      <c r="L74" s="1" t="str">
        <f t="shared" si="2"/>
        <v>http://www.tandfebooks.com/isbn/9780203994016</v>
      </c>
    </row>
    <row r="75" spans="1:12">
      <c r="A75" s="1">
        <v>116</v>
      </c>
      <c r="B75" s="1" t="s">
        <v>5749</v>
      </c>
      <c r="C75" s="1" t="s">
        <v>5961</v>
      </c>
      <c r="D75" s="1" t="s">
        <v>5962</v>
      </c>
      <c r="E75" s="1" t="s">
        <v>5963</v>
      </c>
      <c r="F75" s="1" t="s">
        <v>5964</v>
      </c>
      <c r="G75" s="1" t="s">
        <v>5965</v>
      </c>
      <c r="H75" s="1">
        <v>1</v>
      </c>
      <c r="I75" s="1" t="s">
        <v>5966</v>
      </c>
      <c r="J75" s="1" t="s">
        <v>22</v>
      </c>
      <c r="K75" s="62">
        <v>2006</v>
      </c>
      <c r="L75" s="1" t="str">
        <f t="shared" si="2"/>
        <v>http://www.tandfebooks.com/isbn/9780203462911</v>
      </c>
    </row>
    <row r="76" spans="1:12">
      <c r="A76" s="1">
        <v>117</v>
      </c>
      <c r="B76" s="1" t="s">
        <v>5749</v>
      </c>
      <c r="C76" s="1" t="s">
        <v>6456</v>
      </c>
      <c r="D76" s="1" t="s">
        <v>6457</v>
      </c>
      <c r="E76" s="1" t="s">
        <v>6458</v>
      </c>
      <c r="F76" s="1" t="s">
        <v>6459</v>
      </c>
      <c r="G76" s="1" t="s">
        <v>6460</v>
      </c>
      <c r="H76" s="1">
        <v>1</v>
      </c>
      <c r="I76" s="1" t="s">
        <v>6461</v>
      </c>
      <c r="J76" s="1" t="s">
        <v>22</v>
      </c>
      <c r="K76" s="62">
        <v>2005</v>
      </c>
      <c r="L76" s="1" t="str">
        <f t="shared" si="2"/>
        <v>http://www.tandfebooks.com/isbn/9780203970836</v>
      </c>
    </row>
    <row r="77" spans="1:12">
      <c r="A77" s="1">
        <v>118</v>
      </c>
      <c r="B77" s="1" t="s">
        <v>5749</v>
      </c>
      <c r="C77" s="1" t="s">
        <v>210</v>
      </c>
      <c r="D77" s="1" t="s">
        <v>6405</v>
      </c>
      <c r="E77" s="1" t="s">
        <v>6406</v>
      </c>
      <c r="F77" s="1" t="s">
        <v>6407</v>
      </c>
      <c r="G77" s="1" t="s">
        <v>6408</v>
      </c>
      <c r="H77" s="1">
        <v>1</v>
      </c>
      <c r="I77" s="1" t="s">
        <v>6409</v>
      </c>
      <c r="J77" s="1" t="s">
        <v>22</v>
      </c>
      <c r="K77" s="62">
        <v>2008</v>
      </c>
      <c r="L77" s="1" t="str">
        <f t="shared" si="2"/>
        <v>http://www.tandfebooks.com/isbn/9780203946022</v>
      </c>
    </row>
    <row r="78" spans="1:12">
      <c r="A78" s="1">
        <v>119</v>
      </c>
      <c r="B78" s="1" t="s">
        <v>5749</v>
      </c>
      <c r="C78" s="1" t="s">
        <v>6050</v>
      </c>
      <c r="D78" s="1" t="s">
        <v>6067</v>
      </c>
      <c r="E78" s="1" t="s">
        <v>6051</v>
      </c>
      <c r="F78" s="1" t="s">
        <v>6068</v>
      </c>
      <c r="G78" s="1" t="s">
        <v>6069</v>
      </c>
      <c r="H78" s="1">
        <v>1</v>
      </c>
      <c r="I78" s="1" t="s">
        <v>6070</v>
      </c>
      <c r="J78" s="1" t="s">
        <v>22</v>
      </c>
      <c r="K78" s="62">
        <v>2009</v>
      </c>
      <c r="L78" s="1" t="str">
        <f t="shared" si="2"/>
        <v>http://www.tandfebooks.com/isbn/9780203886007</v>
      </c>
    </row>
    <row r="79" spans="1:12">
      <c r="A79" s="1">
        <v>120</v>
      </c>
      <c r="B79" s="1" t="s">
        <v>5749</v>
      </c>
      <c r="C79" s="1" t="s">
        <v>6050</v>
      </c>
      <c r="D79" s="1" t="s">
        <v>10635</v>
      </c>
      <c r="E79" s="1" t="s">
        <v>6051</v>
      </c>
      <c r="F79" s="1" t="s">
        <v>6052</v>
      </c>
      <c r="G79" s="1" t="s">
        <v>6053</v>
      </c>
      <c r="H79" s="1">
        <v>1</v>
      </c>
      <c r="I79" s="1" t="s">
        <v>6054</v>
      </c>
      <c r="J79" s="1" t="s">
        <v>22</v>
      </c>
      <c r="K79" s="62">
        <v>2009</v>
      </c>
      <c r="L79" s="1" t="str">
        <f t="shared" si="2"/>
        <v>http://www.tandfebooks.com/isbn/9780203885031</v>
      </c>
    </row>
    <row r="80" spans="1:12">
      <c r="A80" s="1">
        <v>121</v>
      </c>
      <c r="B80" s="1" t="s">
        <v>5749</v>
      </c>
      <c r="C80" s="1" t="s">
        <v>5813</v>
      </c>
      <c r="D80" s="1" t="s">
        <v>5814</v>
      </c>
      <c r="E80" s="1" t="s">
        <v>5815</v>
      </c>
      <c r="F80" s="1" t="s">
        <v>5816</v>
      </c>
      <c r="G80" s="1" t="s">
        <v>5817</v>
      </c>
      <c r="H80" s="1">
        <v>1</v>
      </c>
      <c r="I80" s="1" t="s">
        <v>5818</v>
      </c>
      <c r="J80" s="1" t="s">
        <v>22</v>
      </c>
      <c r="K80" s="62">
        <v>2007</v>
      </c>
      <c r="L80" s="1" t="str">
        <f t="shared" si="2"/>
        <v>http://www.tandfebooks.com/isbn/9780203942994</v>
      </c>
    </row>
    <row r="81" spans="1:12">
      <c r="A81" s="1">
        <v>122</v>
      </c>
      <c r="B81" s="1" t="s">
        <v>5749</v>
      </c>
      <c r="C81" s="1" t="s">
        <v>6087</v>
      </c>
      <c r="D81" s="1" t="s">
        <v>6088</v>
      </c>
      <c r="E81" s="1" t="s">
        <v>6089</v>
      </c>
      <c r="F81" s="1" t="s">
        <v>6090</v>
      </c>
      <c r="G81" s="1" t="s">
        <v>6091</v>
      </c>
      <c r="H81" s="1">
        <v>2</v>
      </c>
      <c r="I81" s="1" t="s">
        <v>6092</v>
      </c>
      <c r="J81" s="1" t="s">
        <v>22</v>
      </c>
      <c r="K81" s="62">
        <v>2008</v>
      </c>
      <c r="L81" s="1" t="str">
        <f t="shared" si="2"/>
        <v>http://www.tandfebooks.com/isbn/9780203887219</v>
      </c>
    </row>
    <row r="82" spans="1:12">
      <c r="A82" s="1">
        <v>123</v>
      </c>
      <c r="B82" s="1" t="s">
        <v>5749</v>
      </c>
      <c r="C82" s="1" t="s">
        <v>5750</v>
      </c>
      <c r="D82" s="1" t="s">
        <v>5751</v>
      </c>
      <c r="E82" s="1" t="s">
        <v>5752</v>
      </c>
      <c r="F82" s="1" t="s">
        <v>5753</v>
      </c>
      <c r="G82" s="1" t="s">
        <v>5754</v>
      </c>
      <c r="H82" s="1">
        <v>1</v>
      </c>
      <c r="I82" s="1" t="s">
        <v>5755</v>
      </c>
      <c r="J82" s="1" t="s">
        <v>5756</v>
      </c>
      <c r="K82" s="62">
        <v>2002</v>
      </c>
      <c r="L82" s="1" t="str">
        <f t="shared" si="2"/>
        <v>http://www.tandfebooks.com/isbn/9781843144243</v>
      </c>
    </row>
    <row r="83" spans="1:12">
      <c r="A83" s="1">
        <v>124</v>
      </c>
      <c r="B83" s="1" t="s">
        <v>5749</v>
      </c>
      <c r="C83" s="1" t="s">
        <v>5941</v>
      </c>
      <c r="D83" s="1" t="s">
        <v>5942</v>
      </c>
      <c r="E83" s="1" t="s">
        <v>5943</v>
      </c>
      <c r="F83" s="1" t="s">
        <v>5944</v>
      </c>
      <c r="G83" s="1" t="s">
        <v>5945</v>
      </c>
      <c r="H83" s="1">
        <v>1</v>
      </c>
      <c r="I83" s="1" t="s">
        <v>5946</v>
      </c>
      <c r="J83" s="1" t="s">
        <v>22</v>
      </c>
      <c r="K83" s="62">
        <v>2005</v>
      </c>
      <c r="L83" s="1" t="str">
        <f t="shared" si="2"/>
        <v>http://www.tandfebooks.com/isbn/9780203342763</v>
      </c>
    </row>
    <row r="84" spans="1:12">
      <c r="A84" s="1">
        <v>125</v>
      </c>
      <c r="B84" s="1" t="s">
        <v>5749</v>
      </c>
      <c r="C84" s="1" t="s">
        <v>462</v>
      </c>
      <c r="D84" s="1" t="s">
        <v>6018</v>
      </c>
      <c r="E84" s="1" t="s">
        <v>6019</v>
      </c>
      <c r="F84" s="1" t="s">
        <v>6020</v>
      </c>
      <c r="G84" s="1" t="s">
        <v>6021</v>
      </c>
      <c r="H84" s="1">
        <v>2</v>
      </c>
      <c r="I84" s="1" t="s">
        <v>6022</v>
      </c>
      <c r="J84" s="1" t="s">
        <v>22</v>
      </c>
      <c r="K84" s="62">
        <v>2009</v>
      </c>
      <c r="L84" s="1" t="str">
        <f t="shared" si="2"/>
        <v>http://www.tandfebooks.com/isbn/9780203872062</v>
      </c>
    </row>
    <row r="85" spans="1:12">
      <c r="A85" s="1">
        <v>126</v>
      </c>
      <c r="B85" s="1" t="s">
        <v>5749</v>
      </c>
      <c r="C85" s="1" t="s">
        <v>6433</v>
      </c>
      <c r="D85" s="1" t="s">
        <v>6434</v>
      </c>
      <c r="E85" s="1" t="s">
        <v>6435</v>
      </c>
      <c r="F85" s="1" t="s">
        <v>6436</v>
      </c>
      <c r="G85" s="1" t="s">
        <v>6437</v>
      </c>
      <c r="H85" s="1">
        <v>1</v>
      </c>
      <c r="I85" s="1" t="s">
        <v>6438</v>
      </c>
      <c r="J85" s="1" t="s">
        <v>22</v>
      </c>
      <c r="K85" s="62">
        <v>2007</v>
      </c>
      <c r="L85" s="1" t="str">
        <f t="shared" si="2"/>
        <v>http://www.tandfebooks.com/isbn/9780203960875</v>
      </c>
    </row>
    <row r="86" spans="1:12">
      <c r="A86" s="1">
        <v>127</v>
      </c>
      <c r="B86" s="1" t="s">
        <v>5749</v>
      </c>
      <c r="C86" s="1" t="s">
        <v>623</v>
      </c>
      <c r="D86" s="1" t="s">
        <v>6373</v>
      </c>
      <c r="E86" s="1" t="s">
        <v>6374</v>
      </c>
      <c r="F86" s="1" t="s">
        <v>6375</v>
      </c>
      <c r="G86" s="1" t="s">
        <v>6376</v>
      </c>
      <c r="H86" s="1">
        <v>1</v>
      </c>
      <c r="I86" s="1" t="s">
        <v>6377</v>
      </c>
      <c r="J86" s="1" t="s">
        <v>22</v>
      </c>
      <c r="K86" s="62">
        <v>2008</v>
      </c>
      <c r="L86" s="1" t="str">
        <f t="shared" si="2"/>
        <v>http://www.tandfebooks.com/isbn/9780203938560</v>
      </c>
    </row>
    <row r="87" spans="1:12">
      <c r="A87" s="1">
        <v>128</v>
      </c>
      <c r="B87" s="1" t="s">
        <v>5749</v>
      </c>
      <c r="C87" s="1" t="s">
        <v>623</v>
      </c>
      <c r="D87" s="1" t="s">
        <v>5967</v>
      </c>
      <c r="E87" s="1" t="s">
        <v>5744</v>
      </c>
      <c r="F87" s="1" t="s">
        <v>5968</v>
      </c>
      <c r="G87" s="1" t="s">
        <v>5969</v>
      </c>
      <c r="H87" s="1">
        <v>1</v>
      </c>
      <c r="I87" s="1" t="s">
        <v>5970</v>
      </c>
      <c r="J87" s="1" t="s">
        <v>538</v>
      </c>
      <c r="K87" s="62">
        <v>2004</v>
      </c>
      <c r="L87" s="1" t="str">
        <f t="shared" si="2"/>
        <v>http://www.tandfebooks.com/isbn/9780203488430</v>
      </c>
    </row>
    <row r="88" spans="1:12">
      <c r="A88" s="1">
        <v>130</v>
      </c>
      <c r="B88" s="1" t="s">
        <v>5749</v>
      </c>
      <c r="C88" s="1" t="s">
        <v>6115</v>
      </c>
      <c r="D88" s="1" t="s">
        <v>6116</v>
      </c>
      <c r="E88" s="1" t="s">
        <v>6117</v>
      </c>
      <c r="F88" s="1" t="s">
        <v>6118</v>
      </c>
      <c r="G88" s="1" t="s">
        <v>6119</v>
      </c>
      <c r="H88" s="1">
        <v>1</v>
      </c>
      <c r="I88" s="1" t="s">
        <v>6120</v>
      </c>
      <c r="J88" s="1" t="s">
        <v>22</v>
      </c>
      <c r="K88" s="62">
        <v>2008</v>
      </c>
      <c r="L88" s="1" t="str">
        <f t="shared" si="2"/>
        <v>http://www.tandfebooks.com/isbn/9780203889398</v>
      </c>
    </row>
    <row r="89" spans="1:12">
      <c r="A89" s="1">
        <v>131</v>
      </c>
      <c r="B89" s="1" t="s">
        <v>5749</v>
      </c>
      <c r="C89" s="1" t="s">
        <v>5950</v>
      </c>
      <c r="D89" s="1" t="s">
        <v>5951</v>
      </c>
      <c r="E89" s="1" t="s">
        <v>5952</v>
      </c>
      <c r="F89" s="1" t="s">
        <v>5953</v>
      </c>
      <c r="G89" s="1" t="s">
        <v>5954</v>
      </c>
      <c r="H89" s="1">
        <v>1</v>
      </c>
      <c r="I89" s="1" t="s">
        <v>3910</v>
      </c>
      <c r="J89" s="1" t="s">
        <v>22</v>
      </c>
      <c r="K89" s="62">
        <v>2006</v>
      </c>
      <c r="L89" s="1" t="str">
        <f t="shared" si="2"/>
        <v>http://www.tandfebooks.com/isbn/9780203390924</v>
      </c>
    </row>
    <row r="90" spans="1:12">
      <c r="A90" s="1">
        <v>132</v>
      </c>
      <c r="B90" s="1" t="s">
        <v>5749</v>
      </c>
      <c r="C90" s="1" t="s">
        <v>6237</v>
      </c>
      <c r="D90" s="1" t="s">
        <v>6238</v>
      </c>
      <c r="E90" s="1" t="s">
        <v>6239</v>
      </c>
      <c r="F90" s="1" t="s">
        <v>6240</v>
      </c>
      <c r="G90" s="1" t="s">
        <v>6241</v>
      </c>
      <c r="H90" s="1">
        <v>1</v>
      </c>
      <c r="I90" s="1" t="s">
        <v>6242</v>
      </c>
      <c r="J90" s="1" t="s">
        <v>22</v>
      </c>
      <c r="K90" s="62">
        <v>2008</v>
      </c>
      <c r="L90" s="1" t="str">
        <f t="shared" si="2"/>
        <v>http://www.tandfebooks.com/isbn/9780203928561</v>
      </c>
    </row>
    <row r="91" spans="1:12">
      <c r="A91" s="1">
        <v>134</v>
      </c>
      <c r="B91" s="1" t="s">
        <v>5749</v>
      </c>
      <c r="C91" s="1" t="s">
        <v>5787</v>
      </c>
      <c r="D91" s="1" t="s">
        <v>5971</v>
      </c>
      <c r="E91" s="1" t="s">
        <v>5972</v>
      </c>
      <c r="F91" s="1" t="s">
        <v>5973</v>
      </c>
      <c r="G91" s="1" t="s">
        <v>5974</v>
      </c>
      <c r="H91" s="1">
        <v>1</v>
      </c>
      <c r="I91" s="1" t="s">
        <v>5975</v>
      </c>
      <c r="J91" s="1" t="s">
        <v>22</v>
      </c>
      <c r="K91" s="62">
        <v>2009</v>
      </c>
      <c r="L91" s="1" t="str">
        <f t="shared" si="2"/>
        <v>http://www.tandfebooks.com/isbn/9780203493199</v>
      </c>
    </row>
    <row r="92" spans="1:12">
      <c r="A92" s="1">
        <v>135</v>
      </c>
      <c r="B92" s="1" t="s">
        <v>5749</v>
      </c>
      <c r="C92" s="1" t="s">
        <v>5787</v>
      </c>
      <c r="D92" s="1" t="s">
        <v>6045</v>
      </c>
      <c r="E92" s="1" t="s">
        <v>6111</v>
      </c>
      <c r="F92" s="1" t="s">
        <v>6198</v>
      </c>
      <c r="G92" s="1" t="s">
        <v>6199</v>
      </c>
      <c r="H92" s="1">
        <v>3</v>
      </c>
      <c r="I92" s="1" t="s">
        <v>6200</v>
      </c>
      <c r="J92" s="1" t="s">
        <v>22</v>
      </c>
      <c r="K92" s="62">
        <v>2009</v>
      </c>
      <c r="L92" s="1" t="str">
        <f t="shared" si="2"/>
        <v>http://www.tandfebooks.com/isbn/9780203895344</v>
      </c>
    </row>
    <row r="93" spans="1:12">
      <c r="A93" s="1">
        <v>136</v>
      </c>
      <c r="B93" s="1" t="s">
        <v>5749</v>
      </c>
      <c r="C93" s="1" t="s">
        <v>5787</v>
      </c>
      <c r="D93" s="1" t="s">
        <v>2295</v>
      </c>
      <c r="E93" s="1" t="s">
        <v>5788</v>
      </c>
      <c r="F93" s="1" t="s">
        <v>5789</v>
      </c>
      <c r="G93" s="1" t="s">
        <v>5790</v>
      </c>
      <c r="H93" s="1">
        <v>1</v>
      </c>
      <c r="I93" s="1" t="s">
        <v>5791</v>
      </c>
      <c r="J93" s="1" t="s">
        <v>5763</v>
      </c>
      <c r="K93" s="62">
        <v>2006</v>
      </c>
      <c r="L93" s="1" t="str">
        <f t="shared" si="2"/>
        <v>http://www.tandfebooks.com/isbn/9781410617149</v>
      </c>
    </row>
    <row r="94" spans="1:12">
      <c r="A94" s="1">
        <v>137</v>
      </c>
      <c r="B94" s="1" t="s">
        <v>5749</v>
      </c>
      <c r="C94" s="1" t="s">
        <v>40</v>
      </c>
      <c r="D94" s="1" t="s">
        <v>6045</v>
      </c>
      <c r="E94" s="1" t="s">
        <v>6046</v>
      </c>
      <c r="F94" s="1" t="s">
        <v>6047</v>
      </c>
      <c r="G94" s="1" t="s">
        <v>6048</v>
      </c>
      <c r="H94" s="1">
        <v>1</v>
      </c>
      <c r="I94" s="1" t="s">
        <v>6049</v>
      </c>
      <c r="J94" s="1" t="s">
        <v>22</v>
      </c>
      <c r="K94" s="62">
        <v>2009</v>
      </c>
      <c r="L94" s="1" t="str">
        <f t="shared" si="2"/>
        <v>http://www.tandfebooks.com/isbn/9780203884829</v>
      </c>
    </row>
    <row r="95" spans="1:12">
      <c r="A95" s="1">
        <v>138</v>
      </c>
      <c r="B95" s="1" t="s">
        <v>5749</v>
      </c>
      <c r="C95" s="1" t="s">
        <v>40</v>
      </c>
      <c r="D95" s="1" t="s">
        <v>897</v>
      </c>
      <c r="E95" s="1" t="s">
        <v>5828</v>
      </c>
      <c r="F95" s="1" t="s">
        <v>5829</v>
      </c>
      <c r="G95" s="1" t="s">
        <v>5830</v>
      </c>
      <c r="H95" s="1">
        <v>1</v>
      </c>
      <c r="I95" s="1" t="s">
        <v>5831</v>
      </c>
      <c r="J95" s="1" t="s">
        <v>22</v>
      </c>
      <c r="K95" s="62">
        <v>2007</v>
      </c>
      <c r="L95" s="1" t="str">
        <f t="shared" si="2"/>
        <v>http://www.tandfebooks.com/isbn/9780203006634</v>
      </c>
    </row>
    <row r="96" spans="1:12">
      <c r="A96" s="1">
        <v>139</v>
      </c>
      <c r="B96" s="1" t="s">
        <v>5749</v>
      </c>
      <c r="C96" s="1" t="s">
        <v>6201</v>
      </c>
      <c r="D96" s="1" t="s">
        <v>6202</v>
      </c>
      <c r="E96" s="1" t="s">
        <v>6203</v>
      </c>
      <c r="F96" s="1" t="s">
        <v>6204</v>
      </c>
      <c r="G96" s="1" t="s">
        <v>6205</v>
      </c>
      <c r="H96" s="1">
        <v>1</v>
      </c>
      <c r="I96" s="1" t="s">
        <v>6206</v>
      </c>
      <c r="J96" s="1" t="s">
        <v>6207</v>
      </c>
      <c r="K96" s="62">
        <v>2004</v>
      </c>
      <c r="L96" s="1" t="str">
        <f t="shared" si="2"/>
        <v>http://www.tandfebooks.com/isbn/9780203913161</v>
      </c>
    </row>
    <row r="97" spans="1:12">
      <c r="A97" s="1">
        <v>140</v>
      </c>
      <c r="B97" s="1" t="s">
        <v>5749</v>
      </c>
      <c r="C97" s="1" t="s">
        <v>5898</v>
      </c>
      <c r="D97" s="1" t="s">
        <v>5899</v>
      </c>
      <c r="E97" s="1" t="s">
        <v>1662</v>
      </c>
      <c r="F97" s="1" t="s">
        <v>5900</v>
      </c>
      <c r="G97" s="1" t="s">
        <v>5901</v>
      </c>
      <c r="H97" s="1">
        <v>1</v>
      </c>
      <c r="I97" s="1" t="s">
        <v>5902</v>
      </c>
      <c r="J97" s="1" t="s">
        <v>22</v>
      </c>
      <c r="K97" s="62">
        <v>2000</v>
      </c>
      <c r="L97" s="1" t="str">
        <f t="shared" si="2"/>
        <v>http://www.tandfebooks.com/isbn/9780203135976</v>
      </c>
    </row>
    <row r="98" spans="1:12">
      <c r="A98" s="1">
        <v>141</v>
      </c>
      <c r="B98" s="1" t="s">
        <v>5749</v>
      </c>
      <c r="C98" s="1" t="s">
        <v>6410</v>
      </c>
      <c r="D98" s="1" t="s">
        <v>6411</v>
      </c>
      <c r="E98" s="1" t="s">
        <v>6412</v>
      </c>
      <c r="F98" s="1" t="s">
        <v>6413</v>
      </c>
      <c r="G98" s="1" t="s">
        <v>6414</v>
      </c>
      <c r="H98" s="1">
        <v>1</v>
      </c>
      <c r="I98" s="1" t="s">
        <v>6415</v>
      </c>
      <c r="J98" s="1" t="s">
        <v>22</v>
      </c>
      <c r="K98" s="62">
        <v>2008</v>
      </c>
      <c r="L98" s="1" t="str">
        <f t="shared" ref="L98:L129" si="3">HYPERLINK("http://www.tandfebooks.com/isbn/" &amp; F98)</f>
        <v>http://www.tandfebooks.com/isbn/9780203946213</v>
      </c>
    </row>
    <row r="99" spans="1:12">
      <c r="A99" s="1">
        <v>142</v>
      </c>
      <c r="B99" s="1" t="s">
        <v>5749</v>
      </c>
      <c r="C99" s="1" t="s">
        <v>6337</v>
      </c>
      <c r="D99" s="1" t="s">
        <v>6338</v>
      </c>
      <c r="E99" s="1" t="s">
        <v>6339</v>
      </c>
      <c r="F99" s="1" t="s">
        <v>6340</v>
      </c>
      <c r="G99" s="1" t="s">
        <v>6341</v>
      </c>
      <c r="H99" s="1">
        <v>2</v>
      </c>
      <c r="I99" s="1" t="s">
        <v>6342</v>
      </c>
      <c r="J99" s="1" t="s">
        <v>538</v>
      </c>
      <c r="K99" s="62">
        <v>2009</v>
      </c>
      <c r="L99" s="1" t="str">
        <f t="shared" si="3"/>
        <v>http://www.tandfebooks.com/isbn/9780203934654</v>
      </c>
    </row>
    <row r="100" spans="1:12">
      <c r="A100" s="1">
        <v>143</v>
      </c>
      <c r="B100" s="1" t="s">
        <v>5749</v>
      </c>
      <c r="C100" s="1" t="s">
        <v>5866</v>
      </c>
      <c r="D100" s="1" t="s">
        <v>5867</v>
      </c>
      <c r="E100" s="1" t="s">
        <v>5868</v>
      </c>
      <c r="F100" s="1" t="s">
        <v>5869</v>
      </c>
      <c r="G100" s="1" t="s">
        <v>5870</v>
      </c>
      <c r="H100" s="1">
        <v>1</v>
      </c>
      <c r="I100" s="1" t="s">
        <v>5871</v>
      </c>
      <c r="J100" s="1" t="s">
        <v>22</v>
      </c>
      <c r="K100" s="62">
        <v>2007</v>
      </c>
      <c r="L100" s="1" t="str">
        <f t="shared" si="3"/>
        <v>http://www.tandfebooks.com/isbn/9780203088814</v>
      </c>
    </row>
    <row r="101" spans="1:12">
      <c r="A101" s="1">
        <v>144</v>
      </c>
      <c r="B101" s="1" t="s">
        <v>5749</v>
      </c>
      <c r="C101" s="1" t="s">
        <v>5976</v>
      </c>
      <c r="D101" s="1" t="s">
        <v>5977</v>
      </c>
      <c r="E101" s="1" t="s">
        <v>5978</v>
      </c>
      <c r="F101" s="1" t="s">
        <v>5979</v>
      </c>
      <c r="G101" s="1" t="s">
        <v>5980</v>
      </c>
      <c r="H101" s="1">
        <v>1</v>
      </c>
      <c r="I101" s="1" t="s">
        <v>5981</v>
      </c>
      <c r="J101" s="1" t="s">
        <v>1317</v>
      </c>
      <c r="K101" s="62">
        <v>2004</v>
      </c>
      <c r="L101" s="1" t="str">
        <f t="shared" si="3"/>
        <v>http://www.tandfebooks.com/isbn/9780203504260</v>
      </c>
    </row>
    <row r="102" spans="1:12">
      <c r="A102" s="1">
        <v>145</v>
      </c>
      <c r="B102" s="1" t="s">
        <v>5749</v>
      </c>
      <c r="C102" s="1" t="s">
        <v>6208</v>
      </c>
      <c r="D102" s="1" t="s">
        <v>6209</v>
      </c>
      <c r="E102" s="1" t="s">
        <v>6210</v>
      </c>
      <c r="F102" s="1" t="s">
        <v>6211</v>
      </c>
      <c r="G102" s="1" t="s">
        <v>6212</v>
      </c>
      <c r="H102" s="1">
        <v>1</v>
      </c>
      <c r="I102" s="1" t="s">
        <v>6213</v>
      </c>
      <c r="J102" s="1" t="s">
        <v>22</v>
      </c>
      <c r="K102" s="62">
        <v>2008</v>
      </c>
      <c r="L102" s="1" t="str">
        <f t="shared" si="3"/>
        <v>http://www.tandfebooks.com/isbn/9780203926758</v>
      </c>
    </row>
    <row r="103" spans="1:12">
      <c r="A103" s="1">
        <v>147</v>
      </c>
      <c r="B103" s="1" t="s">
        <v>5749</v>
      </c>
      <c r="C103" s="1" t="s">
        <v>4108</v>
      </c>
      <c r="D103" s="1" t="s">
        <v>5995</v>
      </c>
      <c r="E103" s="1" t="s">
        <v>5996</v>
      </c>
      <c r="F103" s="1" t="s">
        <v>5997</v>
      </c>
      <c r="G103" s="1" t="s">
        <v>5998</v>
      </c>
      <c r="H103" s="1">
        <v>1</v>
      </c>
      <c r="I103" s="1" t="s">
        <v>5999</v>
      </c>
      <c r="J103" s="1" t="s">
        <v>22</v>
      </c>
      <c r="K103" s="62">
        <v>2009</v>
      </c>
      <c r="L103" s="1" t="str">
        <f t="shared" si="3"/>
        <v>http://www.tandfebooks.com/isbn/9780203639672</v>
      </c>
    </row>
    <row r="104" spans="1:12">
      <c r="A104" s="1">
        <v>148</v>
      </c>
      <c r="B104" s="1" t="s">
        <v>5749</v>
      </c>
      <c r="C104" s="1" t="s">
        <v>4108</v>
      </c>
      <c r="D104" s="1" t="s">
        <v>972</v>
      </c>
      <c r="E104" s="1" t="s">
        <v>973</v>
      </c>
      <c r="F104" s="1" t="s">
        <v>5947</v>
      </c>
      <c r="G104" s="1" t="s">
        <v>5948</v>
      </c>
      <c r="H104" s="1">
        <v>1</v>
      </c>
      <c r="I104" s="1" t="s">
        <v>5949</v>
      </c>
      <c r="J104" s="1" t="s">
        <v>22</v>
      </c>
      <c r="K104" s="62">
        <v>2007</v>
      </c>
      <c r="L104" s="1" t="str">
        <f t="shared" si="3"/>
        <v>http://www.tandfebooks.com/isbn/9780203371015</v>
      </c>
    </row>
    <row r="105" spans="1:12">
      <c r="A105" s="1">
        <v>149</v>
      </c>
      <c r="B105" s="1" t="s">
        <v>5749</v>
      </c>
      <c r="C105" s="1" t="s">
        <v>4108</v>
      </c>
      <c r="D105" s="1" t="s">
        <v>6351</v>
      </c>
      <c r="E105" s="1" t="s">
        <v>973</v>
      </c>
      <c r="F105" s="1" t="s">
        <v>6352</v>
      </c>
      <c r="G105" s="1" t="s">
        <v>6353</v>
      </c>
      <c r="H105" s="1">
        <v>1</v>
      </c>
      <c r="I105" s="1" t="s">
        <v>6354</v>
      </c>
      <c r="J105" s="1" t="s">
        <v>22</v>
      </c>
      <c r="K105" s="62">
        <v>2007</v>
      </c>
      <c r="L105" s="1" t="str">
        <f t="shared" si="3"/>
        <v>http://www.tandfebooks.com/isbn/9780203937525</v>
      </c>
    </row>
    <row r="106" spans="1:12">
      <c r="A106" s="1">
        <v>150</v>
      </c>
      <c r="B106" s="1" t="s">
        <v>5749</v>
      </c>
      <c r="C106" s="1" t="s">
        <v>4108</v>
      </c>
      <c r="D106" s="1" t="s">
        <v>972</v>
      </c>
      <c r="E106" s="1" t="s">
        <v>973</v>
      </c>
      <c r="F106" s="1" t="s">
        <v>5825</v>
      </c>
      <c r="G106" s="1" t="s">
        <v>5826</v>
      </c>
      <c r="H106" s="1">
        <v>1</v>
      </c>
      <c r="I106" s="1" t="s">
        <v>5827</v>
      </c>
      <c r="J106" s="1" t="s">
        <v>22</v>
      </c>
      <c r="K106" s="62">
        <v>2006</v>
      </c>
      <c r="L106" s="1" t="str">
        <f t="shared" si="3"/>
        <v>http://www.tandfebooks.com/isbn/9780203003565</v>
      </c>
    </row>
    <row r="107" spans="1:12">
      <c r="A107" s="1">
        <v>151</v>
      </c>
      <c r="B107" s="1" t="s">
        <v>5749</v>
      </c>
      <c r="C107" s="1" t="s">
        <v>5925</v>
      </c>
      <c r="D107" s="1" t="s">
        <v>972</v>
      </c>
      <c r="E107" s="1" t="s">
        <v>973</v>
      </c>
      <c r="F107" s="1" t="s">
        <v>5926</v>
      </c>
      <c r="G107" s="1" t="s">
        <v>5927</v>
      </c>
      <c r="H107" s="1">
        <v>1</v>
      </c>
      <c r="I107" s="1" t="s">
        <v>5928</v>
      </c>
      <c r="J107" s="1" t="s">
        <v>22</v>
      </c>
      <c r="K107" s="62">
        <v>2005</v>
      </c>
      <c r="L107" s="1" t="str">
        <f t="shared" si="3"/>
        <v>http://www.tandfebooks.com/isbn/9780203326350</v>
      </c>
    </row>
    <row r="108" spans="1:12">
      <c r="A108" s="1">
        <v>153</v>
      </c>
      <c r="B108" s="1" t="s">
        <v>5749</v>
      </c>
      <c r="C108" s="1" t="s">
        <v>286</v>
      </c>
      <c r="D108" s="1" t="s">
        <v>6099</v>
      </c>
      <c r="E108" s="1" t="s">
        <v>6100</v>
      </c>
      <c r="F108" s="1" t="s">
        <v>6101</v>
      </c>
      <c r="G108" s="1" t="s">
        <v>6102</v>
      </c>
      <c r="H108" s="1">
        <v>1</v>
      </c>
      <c r="I108" s="1" t="s">
        <v>6103</v>
      </c>
      <c r="J108" s="1" t="s">
        <v>22</v>
      </c>
      <c r="K108" s="62">
        <v>2009</v>
      </c>
      <c r="L108" s="1" t="str">
        <f t="shared" si="3"/>
        <v>http://www.tandfebooks.com/isbn/9780203887660</v>
      </c>
    </row>
    <row r="109" spans="1:12">
      <c r="A109" s="1">
        <v>154</v>
      </c>
      <c r="B109" s="1" t="s">
        <v>5749</v>
      </c>
      <c r="C109" s="1" t="s">
        <v>286</v>
      </c>
      <c r="D109" s="1" t="s">
        <v>6099</v>
      </c>
      <c r="E109" s="1" t="s">
        <v>6100</v>
      </c>
      <c r="F109" s="1" t="s">
        <v>6175</v>
      </c>
      <c r="G109" s="1" t="s">
        <v>6176</v>
      </c>
      <c r="H109" s="1">
        <v>1</v>
      </c>
      <c r="I109" s="1" t="s">
        <v>6177</v>
      </c>
      <c r="J109" s="1" t="s">
        <v>22</v>
      </c>
      <c r="K109" s="62">
        <v>2008</v>
      </c>
      <c r="L109" s="1" t="str">
        <f t="shared" si="3"/>
        <v>http://www.tandfebooks.com/isbn/9780203892619</v>
      </c>
    </row>
    <row r="110" spans="1:12">
      <c r="A110" s="1">
        <v>155</v>
      </c>
      <c r="B110" s="1" t="s">
        <v>5749</v>
      </c>
      <c r="C110" s="1" t="s">
        <v>5861</v>
      </c>
      <c r="D110" s="1" t="s">
        <v>5862</v>
      </c>
      <c r="E110" s="1" t="s">
        <v>5863</v>
      </c>
      <c r="F110" s="1" t="s">
        <v>5864</v>
      </c>
      <c r="G110" s="1" t="s">
        <v>5865</v>
      </c>
      <c r="H110" s="1">
        <v>1</v>
      </c>
      <c r="I110" s="1" t="s">
        <v>1585</v>
      </c>
      <c r="J110" s="1" t="s">
        <v>22</v>
      </c>
      <c r="K110" s="62">
        <v>2005</v>
      </c>
      <c r="L110" s="1" t="str">
        <f t="shared" si="3"/>
        <v>http://www.tandfebooks.com/isbn/9780203087114</v>
      </c>
    </row>
    <row r="111" spans="1:12">
      <c r="A111" s="1">
        <v>157</v>
      </c>
      <c r="B111" s="1" t="s">
        <v>5749</v>
      </c>
      <c r="C111" s="1" t="s">
        <v>6439</v>
      </c>
      <c r="D111" s="1" t="s">
        <v>6440</v>
      </c>
      <c r="E111" s="1" t="s">
        <v>6441</v>
      </c>
      <c r="F111" s="1" t="s">
        <v>6442</v>
      </c>
      <c r="G111" s="1" t="s">
        <v>6443</v>
      </c>
      <c r="H111" s="1">
        <v>1</v>
      </c>
      <c r="I111" s="1" t="s">
        <v>6444</v>
      </c>
      <c r="J111" s="1" t="s">
        <v>22</v>
      </c>
      <c r="K111" s="62">
        <v>2007</v>
      </c>
      <c r="L111" s="1" t="str">
        <f t="shared" si="3"/>
        <v>http://www.tandfebooks.com/isbn/9780203961759</v>
      </c>
    </row>
    <row r="112" spans="1:12">
      <c r="A112" s="1">
        <v>160</v>
      </c>
      <c r="B112" s="1" t="s">
        <v>5749</v>
      </c>
      <c r="C112" s="1" t="s">
        <v>5955</v>
      </c>
      <c r="D112" s="1" t="s">
        <v>5956</v>
      </c>
      <c r="E112" s="1" t="s">
        <v>5957</v>
      </c>
      <c r="F112" s="1" t="s">
        <v>5958</v>
      </c>
      <c r="G112" s="1" t="s">
        <v>5959</v>
      </c>
      <c r="H112" s="1">
        <v>1</v>
      </c>
      <c r="I112" s="1" t="s">
        <v>5960</v>
      </c>
      <c r="J112" s="1" t="s">
        <v>22</v>
      </c>
      <c r="K112" s="62">
        <v>2005</v>
      </c>
      <c r="L112" s="1" t="str">
        <f t="shared" si="3"/>
        <v>http://www.tandfebooks.com/isbn/9780203415047</v>
      </c>
    </row>
    <row r="113" spans="1:12">
      <c r="A113" s="1">
        <v>162</v>
      </c>
      <c r="B113" s="1" t="s">
        <v>5749</v>
      </c>
      <c r="C113" s="1" t="s">
        <v>5855</v>
      </c>
      <c r="D113" s="1" t="s">
        <v>5856</v>
      </c>
      <c r="E113" s="1" t="s">
        <v>5857</v>
      </c>
      <c r="F113" s="1" t="s">
        <v>5858</v>
      </c>
      <c r="G113" s="1" t="s">
        <v>5859</v>
      </c>
      <c r="H113" s="1">
        <v>1</v>
      </c>
      <c r="I113" s="1" t="s">
        <v>5860</v>
      </c>
      <c r="J113" s="1" t="s">
        <v>22</v>
      </c>
      <c r="K113" s="62">
        <v>2007</v>
      </c>
      <c r="L113" s="1" t="str">
        <f t="shared" si="3"/>
        <v>http://www.tandfebooks.com/isbn/9780203030622</v>
      </c>
    </row>
    <row r="114" spans="1:12">
      <c r="A114" s="1">
        <v>163</v>
      </c>
      <c r="B114" s="1" t="s">
        <v>5749</v>
      </c>
      <c r="C114" s="1" t="s">
        <v>6278</v>
      </c>
      <c r="D114" s="1" t="s">
        <v>6279</v>
      </c>
      <c r="E114" s="1" t="s">
        <v>6280</v>
      </c>
      <c r="F114" s="1" t="s">
        <v>6281</v>
      </c>
      <c r="G114" s="1" t="s">
        <v>6282</v>
      </c>
      <c r="H114" s="1">
        <v>2</v>
      </c>
      <c r="I114" s="1" t="s">
        <v>6283</v>
      </c>
      <c r="J114" s="1" t="s">
        <v>22</v>
      </c>
      <c r="K114" s="62">
        <v>2008</v>
      </c>
      <c r="L114" s="1" t="str">
        <f t="shared" si="3"/>
        <v>http://www.tandfebooks.com/isbn/9780203930007</v>
      </c>
    </row>
    <row r="115" spans="1:12">
      <c r="A115" s="1">
        <v>164</v>
      </c>
      <c r="B115" s="1" t="s">
        <v>5749</v>
      </c>
      <c r="C115" s="1" t="s">
        <v>5819</v>
      </c>
      <c r="D115" s="1" t="s">
        <v>5820</v>
      </c>
      <c r="E115" s="1" t="s">
        <v>5821</v>
      </c>
      <c r="F115" s="1" t="s">
        <v>5822</v>
      </c>
      <c r="G115" s="1" t="s">
        <v>5823</v>
      </c>
      <c r="H115" s="1">
        <v>1</v>
      </c>
      <c r="I115" s="1" t="s">
        <v>5824</v>
      </c>
      <c r="J115" s="1" t="s">
        <v>22</v>
      </c>
      <c r="K115" s="62">
        <v>2008</v>
      </c>
      <c r="L115" s="1" t="str">
        <f t="shared" si="3"/>
        <v>http://www.tandfebooks.com/isbn/9780203090732</v>
      </c>
    </row>
    <row r="116" spans="1:12">
      <c r="A116" s="1">
        <v>165</v>
      </c>
      <c r="B116" s="1" t="s">
        <v>5749</v>
      </c>
      <c r="C116" s="1" t="s">
        <v>5839</v>
      </c>
      <c r="D116" s="1" t="s">
        <v>5840</v>
      </c>
      <c r="E116" s="1" t="s">
        <v>5841</v>
      </c>
      <c r="F116" s="1" t="s">
        <v>5842</v>
      </c>
      <c r="G116" s="1" t="s">
        <v>5843</v>
      </c>
      <c r="H116" s="1">
        <v>1</v>
      </c>
      <c r="I116" s="1" t="s">
        <v>5844</v>
      </c>
      <c r="J116" s="1" t="s">
        <v>22</v>
      </c>
      <c r="K116" s="62">
        <v>2003</v>
      </c>
      <c r="L116" s="1" t="str">
        <f t="shared" si="3"/>
        <v>http://www.tandfebooks.com/isbn/9780203009901</v>
      </c>
    </row>
    <row r="117" spans="1:12">
      <c r="A117" s="1">
        <v>171</v>
      </c>
      <c r="B117" s="1" t="s">
        <v>5749</v>
      </c>
      <c r="C117" s="1" t="s">
        <v>668</v>
      </c>
      <c r="D117" s="1" t="s">
        <v>2295</v>
      </c>
      <c r="E117" s="1" t="s">
        <v>5775</v>
      </c>
      <c r="F117" s="1" t="s">
        <v>5987</v>
      </c>
      <c r="G117" s="1" t="s">
        <v>5988</v>
      </c>
      <c r="H117" s="1">
        <v>1</v>
      </c>
      <c r="I117" s="1" t="s">
        <v>5989</v>
      </c>
      <c r="J117" s="1" t="s">
        <v>22</v>
      </c>
      <c r="K117" s="62">
        <v>2006</v>
      </c>
      <c r="L117" s="1" t="str">
        <f t="shared" si="3"/>
        <v>http://www.tandfebooks.com/isbn/9780203509616</v>
      </c>
    </row>
    <row r="118" spans="1:12">
      <c r="A118" s="1">
        <v>172</v>
      </c>
      <c r="B118" s="1" t="s">
        <v>5749</v>
      </c>
      <c r="C118" s="1" t="s">
        <v>6427</v>
      </c>
      <c r="D118" s="1" t="s">
        <v>6428</v>
      </c>
      <c r="E118" s="1" t="s">
        <v>6429</v>
      </c>
      <c r="F118" s="1" t="s">
        <v>6430</v>
      </c>
      <c r="G118" s="1" t="s">
        <v>6431</v>
      </c>
      <c r="H118" s="1">
        <v>1</v>
      </c>
      <c r="I118" s="1" t="s">
        <v>6432</v>
      </c>
      <c r="J118" s="1" t="s">
        <v>22</v>
      </c>
      <c r="K118" s="62">
        <v>2007</v>
      </c>
      <c r="L118" s="1" t="str">
        <f t="shared" si="3"/>
        <v>http://www.tandfebooks.com/isbn/9780203960738</v>
      </c>
    </row>
    <row r="119" spans="1:12">
      <c r="A119" s="1">
        <v>173</v>
      </c>
      <c r="B119" s="1" t="s">
        <v>5749</v>
      </c>
      <c r="C119" s="1" t="s">
        <v>6127</v>
      </c>
      <c r="D119" s="1" t="s">
        <v>6128</v>
      </c>
      <c r="E119" s="1" t="s">
        <v>6129</v>
      </c>
      <c r="F119" s="1" t="s">
        <v>6130</v>
      </c>
      <c r="G119" s="1" t="s">
        <v>6131</v>
      </c>
      <c r="H119" s="1">
        <v>1</v>
      </c>
      <c r="I119" s="1" t="s">
        <v>6132</v>
      </c>
      <c r="J119" s="1" t="s">
        <v>22</v>
      </c>
      <c r="K119" s="62">
        <v>2009</v>
      </c>
      <c r="L119" s="1" t="str">
        <f t="shared" si="3"/>
        <v>http://www.tandfebooks.com/isbn/9780203889749</v>
      </c>
    </row>
    <row r="120" spans="1:12">
      <c r="A120" s="1">
        <v>174</v>
      </c>
      <c r="B120" s="1" t="s">
        <v>5749</v>
      </c>
      <c r="C120" s="1" t="s">
        <v>523</v>
      </c>
      <c r="D120" s="1" t="s">
        <v>6313</v>
      </c>
      <c r="E120" s="1" t="s">
        <v>6314</v>
      </c>
      <c r="F120" s="1" t="s">
        <v>6315</v>
      </c>
      <c r="G120" s="1" t="s">
        <v>6316</v>
      </c>
      <c r="H120" s="1">
        <v>1</v>
      </c>
      <c r="I120" s="1" t="s">
        <v>6317</v>
      </c>
      <c r="J120" s="1" t="s">
        <v>22</v>
      </c>
      <c r="K120" s="62">
        <v>2008</v>
      </c>
      <c r="L120" s="1" t="str">
        <f t="shared" si="3"/>
        <v>http://www.tandfebooks.com/isbn/9780203932551</v>
      </c>
    </row>
    <row r="121" spans="1:12">
      <c r="A121" s="1">
        <v>175</v>
      </c>
      <c r="B121" s="1" t="s">
        <v>5749</v>
      </c>
      <c r="C121" s="1" t="s">
        <v>5920</v>
      </c>
      <c r="D121" s="1" t="s">
        <v>4784</v>
      </c>
      <c r="E121" s="1" t="s">
        <v>5921</v>
      </c>
      <c r="F121" s="1" t="s">
        <v>5922</v>
      </c>
      <c r="G121" s="1" t="s">
        <v>5923</v>
      </c>
      <c r="H121" s="1">
        <v>1</v>
      </c>
      <c r="I121" s="1" t="s">
        <v>5924</v>
      </c>
      <c r="J121" s="1" t="s">
        <v>22</v>
      </c>
      <c r="K121" s="62">
        <v>2002</v>
      </c>
      <c r="L121" s="1" t="str">
        <f t="shared" si="3"/>
        <v>http://www.tandfebooks.com/isbn/9780203216934</v>
      </c>
    </row>
    <row r="122" spans="1:12">
      <c r="A122" s="1">
        <v>177</v>
      </c>
      <c r="B122" s="1" t="s">
        <v>5749</v>
      </c>
      <c r="C122" s="1" t="s">
        <v>6393</v>
      </c>
      <c r="D122" s="1" t="s">
        <v>6394</v>
      </c>
      <c r="E122" s="1" t="s">
        <v>6395</v>
      </c>
      <c r="F122" s="1" t="s">
        <v>6396</v>
      </c>
      <c r="G122" s="1" t="s">
        <v>6397</v>
      </c>
      <c r="H122" s="1">
        <v>1</v>
      </c>
      <c r="I122" s="1" t="s">
        <v>6398</v>
      </c>
      <c r="J122" s="1" t="s">
        <v>22</v>
      </c>
      <c r="K122" s="62">
        <v>2007</v>
      </c>
      <c r="L122" s="1" t="str">
        <f t="shared" si="3"/>
        <v>http://www.tandfebooks.com/isbn/9780203941492</v>
      </c>
    </row>
    <row r="123" spans="1:12">
      <c r="A123" s="1">
        <v>178</v>
      </c>
      <c r="B123" s="1" t="s">
        <v>5749</v>
      </c>
      <c r="C123" s="1" t="s">
        <v>6416</v>
      </c>
      <c r="D123" s="1" t="s">
        <v>2749</v>
      </c>
      <c r="E123" s="1" t="s">
        <v>6417</v>
      </c>
      <c r="F123" s="1" t="s">
        <v>6418</v>
      </c>
      <c r="G123" s="1" t="s">
        <v>6419</v>
      </c>
      <c r="H123" s="1">
        <v>1</v>
      </c>
      <c r="I123" s="1" t="s">
        <v>6420</v>
      </c>
      <c r="J123" s="1" t="s">
        <v>22</v>
      </c>
      <c r="K123" s="62">
        <v>2008</v>
      </c>
      <c r="L123" s="1" t="str">
        <f t="shared" si="3"/>
        <v>http://www.tandfebooks.com/isbn/9780203946428</v>
      </c>
    </row>
    <row r="124" spans="1:12">
      <c r="A124" s="1">
        <v>179</v>
      </c>
      <c r="B124" s="1" t="s">
        <v>5749</v>
      </c>
      <c r="C124" s="1" t="s">
        <v>5929</v>
      </c>
      <c r="D124" s="1" t="s">
        <v>5930</v>
      </c>
      <c r="E124" s="1" t="s">
        <v>5931</v>
      </c>
      <c r="F124" s="1" t="s">
        <v>5932</v>
      </c>
      <c r="G124" s="1" t="s">
        <v>5933</v>
      </c>
      <c r="H124" s="1">
        <v>1</v>
      </c>
      <c r="I124" s="1" t="s">
        <v>5934</v>
      </c>
      <c r="J124" s="1" t="s">
        <v>22</v>
      </c>
      <c r="K124" s="62">
        <v>2004</v>
      </c>
      <c r="L124" s="1" t="str">
        <f t="shared" si="3"/>
        <v>http://www.tandfebooks.com/isbn/9780203340073</v>
      </c>
    </row>
    <row r="125" spans="1:12">
      <c r="A125" s="1">
        <v>182</v>
      </c>
      <c r="B125" s="1" t="s">
        <v>5749</v>
      </c>
      <c r="C125" s="1" t="s">
        <v>6307</v>
      </c>
      <c r="D125" s="1" t="s">
        <v>6308</v>
      </c>
      <c r="E125" s="1" t="s">
        <v>6309</v>
      </c>
      <c r="F125" s="1" t="s">
        <v>6310</v>
      </c>
      <c r="G125" s="1" t="s">
        <v>6311</v>
      </c>
      <c r="H125" s="1">
        <v>1</v>
      </c>
      <c r="I125" s="1" t="s">
        <v>6312</v>
      </c>
      <c r="J125" s="1" t="s">
        <v>22</v>
      </c>
      <c r="K125" s="62">
        <v>2008</v>
      </c>
      <c r="L125" s="1" t="str">
        <f t="shared" si="3"/>
        <v>http://www.tandfebooks.com/isbn/9780203932131</v>
      </c>
    </row>
    <row r="126" spans="1:12">
      <c r="A126" s="1">
        <v>183</v>
      </c>
      <c r="B126" s="1" t="s">
        <v>5749</v>
      </c>
      <c r="C126" s="1" t="s">
        <v>995</v>
      </c>
      <c r="D126" s="1" t="s">
        <v>3197</v>
      </c>
      <c r="E126" s="1" t="s">
        <v>5775</v>
      </c>
      <c r="F126" s="1" t="s">
        <v>5776</v>
      </c>
      <c r="G126" s="1" t="s">
        <v>5777</v>
      </c>
      <c r="H126" s="1">
        <v>1</v>
      </c>
      <c r="I126" s="1" t="s">
        <v>5778</v>
      </c>
      <c r="J126" s="1" t="s">
        <v>5763</v>
      </c>
      <c r="K126" s="62">
        <v>2005</v>
      </c>
      <c r="L126" s="1" t="str">
        <f t="shared" si="3"/>
        <v>http://www.tandfebooks.com/isbn/9781410613837</v>
      </c>
    </row>
    <row r="127" spans="1:12">
      <c r="A127" s="1">
        <v>184</v>
      </c>
      <c r="B127" s="1" t="s">
        <v>5749</v>
      </c>
      <c r="C127" s="1" t="s">
        <v>447</v>
      </c>
      <c r="D127" s="1" t="s">
        <v>5884</v>
      </c>
      <c r="E127" s="1" t="s">
        <v>5885</v>
      </c>
      <c r="F127" s="1" t="s">
        <v>5886</v>
      </c>
      <c r="G127" s="1" t="s">
        <v>5887</v>
      </c>
      <c r="H127" s="1">
        <v>1</v>
      </c>
      <c r="I127" s="1" t="s">
        <v>5888</v>
      </c>
      <c r="J127" s="1" t="s">
        <v>22</v>
      </c>
      <c r="K127" s="62">
        <v>2009</v>
      </c>
      <c r="L127" s="1" t="str">
        <f t="shared" si="3"/>
        <v>http://www.tandfebooks.com/isbn/9780203099360</v>
      </c>
    </row>
    <row r="128" spans="1:12">
      <c r="A128" s="1">
        <v>185</v>
      </c>
      <c r="B128" s="1" t="s">
        <v>5749</v>
      </c>
      <c r="C128" s="1" t="s">
        <v>447</v>
      </c>
      <c r="D128" s="1" t="s">
        <v>5889</v>
      </c>
      <c r="E128" s="1" t="s">
        <v>5880</v>
      </c>
      <c r="F128" s="1" t="s">
        <v>5890</v>
      </c>
      <c r="G128" s="1" t="s">
        <v>5891</v>
      </c>
      <c r="H128" s="1">
        <v>1</v>
      </c>
      <c r="I128" s="1" t="s">
        <v>5892</v>
      </c>
      <c r="J128" s="1" t="s">
        <v>22</v>
      </c>
      <c r="K128" s="62">
        <v>2009</v>
      </c>
      <c r="L128" s="1" t="str">
        <f t="shared" si="3"/>
        <v>http://www.tandfebooks.com/isbn/9780203099384</v>
      </c>
    </row>
    <row r="129" spans="1:12">
      <c r="A129" s="1">
        <v>186</v>
      </c>
      <c r="B129" s="1" t="s">
        <v>5749</v>
      </c>
      <c r="C129" s="1" t="s">
        <v>5878</v>
      </c>
      <c r="D129" s="1" t="s">
        <v>5879</v>
      </c>
      <c r="E129" s="1" t="s">
        <v>5880</v>
      </c>
      <c r="F129" s="1" t="s">
        <v>5881</v>
      </c>
      <c r="G129" s="1" t="s">
        <v>5882</v>
      </c>
      <c r="H129" s="1">
        <v>1</v>
      </c>
      <c r="I129" s="1" t="s">
        <v>5883</v>
      </c>
      <c r="J129" s="1" t="s">
        <v>22</v>
      </c>
      <c r="K129" s="62">
        <v>2009</v>
      </c>
      <c r="L129" s="1" t="str">
        <f t="shared" si="3"/>
        <v>http://www.tandfebooks.com/isbn/9780203099056</v>
      </c>
    </row>
    <row r="130" spans="1:12">
      <c r="A130" s="1">
        <v>187</v>
      </c>
      <c r="B130" s="1" t="s">
        <v>5749</v>
      </c>
      <c r="C130" s="1" t="s">
        <v>6178</v>
      </c>
      <c r="D130" s="1" t="s">
        <v>6179</v>
      </c>
      <c r="E130" s="1" t="s">
        <v>6180</v>
      </c>
      <c r="F130" s="1" t="s">
        <v>6181</v>
      </c>
      <c r="G130" s="1" t="s">
        <v>6182</v>
      </c>
      <c r="H130" s="1">
        <v>1</v>
      </c>
      <c r="I130" s="1" t="s">
        <v>6183</v>
      </c>
      <c r="J130" s="1" t="s">
        <v>22</v>
      </c>
      <c r="K130" s="62">
        <v>2009</v>
      </c>
      <c r="L130" s="1" t="str">
        <f t="shared" ref="L130:L161" si="4">HYPERLINK("http://www.tandfebooks.com/isbn/" &amp; F130)</f>
        <v>http://www.tandfebooks.com/isbn/9780203893036</v>
      </c>
    </row>
    <row r="131" spans="1:12">
      <c r="A131" s="1">
        <v>188</v>
      </c>
      <c r="B131" s="1" t="s">
        <v>5749</v>
      </c>
      <c r="C131" s="1" t="s">
        <v>1010</v>
      </c>
      <c r="D131" s="1" t="s">
        <v>6082</v>
      </c>
      <c r="E131" s="1" t="s">
        <v>6083</v>
      </c>
      <c r="F131" s="1" t="s">
        <v>6084</v>
      </c>
      <c r="G131" s="1" t="s">
        <v>6085</v>
      </c>
      <c r="H131" s="1">
        <v>1</v>
      </c>
      <c r="I131" s="1" t="s">
        <v>6086</v>
      </c>
      <c r="J131" s="1" t="s">
        <v>22</v>
      </c>
      <c r="K131" s="62">
        <v>2009</v>
      </c>
      <c r="L131" s="1" t="str">
        <f t="shared" si="4"/>
        <v>http://www.tandfebooks.com/isbn/9780203887073</v>
      </c>
    </row>
    <row r="132" spans="1:12">
      <c r="A132" s="1">
        <v>189</v>
      </c>
      <c r="B132" s="1" t="s">
        <v>5749</v>
      </c>
      <c r="C132" s="1" t="s">
        <v>1010</v>
      </c>
      <c r="D132" s="1" t="s">
        <v>448</v>
      </c>
      <c r="E132" s="1" t="s">
        <v>1012</v>
      </c>
      <c r="F132" s="1" t="s">
        <v>6359</v>
      </c>
      <c r="G132" s="1" t="s">
        <v>6360</v>
      </c>
      <c r="H132" s="1">
        <v>1</v>
      </c>
      <c r="I132" s="1" t="s">
        <v>6361</v>
      </c>
      <c r="J132" s="1" t="s">
        <v>22</v>
      </c>
      <c r="K132" s="62">
        <v>2007</v>
      </c>
      <c r="L132" s="1" t="str">
        <f t="shared" si="4"/>
        <v>http://www.tandfebooks.com/isbn/9780203937983</v>
      </c>
    </row>
    <row r="133" spans="1:12">
      <c r="A133" s="1">
        <v>190</v>
      </c>
      <c r="B133" s="1" t="s">
        <v>5749</v>
      </c>
      <c r="C133" s="1" t="s">
        <v>6133</v>
      </c>
      <c r="D133" s="1" t="s">
        <v>6134</v>
      </c>
      <c r="E133" s="1" t="s">
        <v>6135</v>
      </c>
      <c r="F133" s="1" t="s">
        <v>6136</v>
      </c>
      <c r="G133" s="1" t="s">
        <v>6137</v>
      </c>
      <c r="H133" s="1">
        <v>1</v>
      </c>
      <c r="I133" s="1" t="s">
        <v>6138</v>
      </c>
      <c r="J133" s="1" t="s">
        <v>22</v>
      </c>
      <c r="K133" s="62">
        <v>2009</v>
      </c>
      <c r="L133" s="1" t="str">
        <f t="shared" si="4"/>
        <v>http://www.tandfebooks.com/isbn/9780203890561</v>
      </c>
    </row>
    <row r="134" spans="1:12">
      <c r="A134" s="1">
        <v>194</v>
      </c>
      <c r="B134" s="1" t="s">
        <v>5749</v>
      </c>
      <c r="C134" s="1" t="s">
        <v>6355</v>
      </c>
      <c r="D134" s="1" t="s">
        <v>2589</v>
      </c>
      <c r="E134" s="1" t="s">
        <v>5851</v>
      </c>
      <c r="F134" s="1" t="s">
        <v>6356</v>
      </c>
      <c r="G134" s="1" t="s">
        <v>6357</v>
      </c>
      <c r="H134" s="1">
        <v>1</v>
      </c>
      <c r="I134" s="1" t="s">
        <v>6358</v>
      </c>
      <c r="J134" s="1" t="s">
        <v>22</v>
      </c>
      <c r="K134" s="62">
        <v>2008</v>
      </c>
      <c r="L134" s="1" t="str">
        <f t="shared" si="4"/>
        <v>http://www.tandfebooks.com/isbn/9780203937846</v>
      </c>
    </row>
    <row r="135" spans="1:12">
      <c r="A135" s="1">
        <v>195</v>
      </c>
      <c r="B135" s="1" t="s">
        <v>5749</v>
      </c>
      <c r="C135" s="1" t="s">
        <v>979</v>
      </c>
      <c r="D135" s="1" t="s">
        <v>5845</v>
      </c>
      <c r="E135" s="1" t="s">
        <v>3725</v>
      </c>
      <c r="F135" s="1" t="s">
        <v>5846</v>
      </c>
      <c r="G135" s="1" t="s">
        <v>5847</v>
      </c>
      <c r="H135" s="1">
        <v>1</v>
      </c>
      <c r="I135" s="1" t="s">
        <v>5848</v>
      </c>
      <c r="J135" s="1" t="s">
        <v>22</v>
      </c>
      <c r="K135" s="62">
        <v>2007</v>
      </c>
      <c r="L135" s="1" t="str">
        <f t="shared" si="4"/>
        <v>http://www.tandfebooks.com/isbn/9780203012826</v>
      </c>
    </row>
    <row r="136" spans="1:12">
      <c r="A136" s="1">
        <v>196</v>
      </c>
      <c r="B136" s="1" t="s">
        <v>5749</v>
      </c>
      <c r="C136" s="1" t="s">
        <v>6399</v>
      </c>
      <c r="D136" s="1" t="s">
        <v>6400</v>
      </c>
      <c r="E136" s="1" t="s">
        <v>6401</v>
      </c>
      <c r="F136" s="1" t="s">
        <v>6402</v>
      </c>
      <c r="G136" s="1" t="s">
        <v>6403</v>
      </c>
      <c r="H136" s="1">
        <v>1</v>
      </c>
      <c r="I136" s="1" t="s">
        <v>6404</v>
      </c>
      <c r="J136" s="1" t="s">
        <v>22</v>
      </c>
      <c r="K136" s="62">
        <v>2007</v>
      </c>
      <c r="L136" s="1" t="str">
        <f t="shared" si="4"/>
        <v>http://www.tandfebooks.com/isbn/9780203945667</v>
      </c>
    </row>
    <row r="137" spans="1:12">
      <c r="A137" s="1">
        <v>197</v>
      </c>
      <c r="B137" s="1" t="s">
        <v>5749</v>
      </c>
      <c r="C137" s="1" t="s">
        <v>6326</v>
      </c>
      <c r="D137" s="1" t="s">
        <v>6327</v>
      </c>
      <c r="E137" s="1" t="s">
        <v>6328</v>
      </c>
      <c r="F137" s="1" t="s">
        <v>6329</v>
      </c>
      <c r="G137" s="1" t="s">
        <v>6330</v>
      </c>
      <c r="H137" s="1">
        <v>1</v>
      </c>
      <c r="I137" s="1" t="s">
        <v>6331</v>
      </c>
      <c r="J137" s="1" t="s">
        <v>22</v>
      </c>
      <c r="K137" s="62">
        <v>2008</v>
      </c>
      <c r="L137" s="1" t="str">
        <f t="shared" si="4"/>
        <v>http://www.tandfebooks.com/isbn/9780203934401</v>
      </c>
    </row>
    <row r="138" spans="1:12">
      <c r="A138" s="1">
        <v>198</v>
      </c>
      <c r="B138" s="1" t="s">
        <v>5749</v>
      </c>
      <c r="C138" s="1" t="s">
        <v>5849</v>
      </c>
      <c r="D138" s="1" t="s">
        <v>5850</v>
      </c>
      <c r="E138" s="1" t="s">
        <v>5851</v>
      </c>
      <c r="F138" s="1" t="s">
        <v>5852</v>
      </c>
      <c r="G138" s="1" t="s">
        <v>5853</v>
      </c>
      <c r="H138" s="1">
        <v>1</v>
      </c>
      <c r="I138" s="1" t="s">
        <v>5854</v>
      </c>
      <c r="J138" s="1" t="s">
        <v>22</v>
      </c>
      <c r="K138" s="62">
        <v>2008</v>
      </c>
      <c r="L138" s="1" t="str">
        <f t="shared" si="4"/>
        <v>http://www.tandfebooks.com/isbn/9780203015605</v>
      </c>
    </row>
    <row r="139" spans="1:12">
      <c r="A139" s="1">
        <v>199</v>
      </c>
      <c r="B139" s="1" t="s">
        <v>5749</v>
      </c>
      <c r="C139" s="1" t="s">
        <v>6055</v>
      </c>
      <c r="D139" s="1" t="s">
        <v>6056</v>
      </c>
      <c r="E139" s="1" t="s">
        <v>6057</v>
      </c>
      <c r="F139" s="1" t="s">
        <v>6058</v>
      </c>
      <c r="G139" s="1" t="s">
        <v>6059</v>
      </c>
      <c r="H139" s="1">
        <v>1</v>
      </c>
      <c r="I139" s="1" t="s">
        <v>6060</v>
      </c>
      <c r="J139" s="1" t="s">
        <v>22</v>
      </c>
      <c r="K139" s="62">
        <v>2008</v>
      </c>
      <c r="L139" s="1" t="str">
        <f t="shared" si="4"/>
        <v>http://www.tandfebooks.com/isbn/9780203885611</v>
      </c>
    </row>
    <row r="140" spans="1:12">
      <c r="A140" s="1">
        <v>200</v>
      </c>
      <c r="B140" s="1" t="s">
        <v>5749</v>
      </c>
      <c r="C140" s="1" t="s">
        <v>6121</v>
      </c>
      <c r="D140" s="1" t="s">
        <v>6122</v>
      </c>
      <c r="E140" s="1" t="s">
        <v>6123</v>
      </c>
      <c r="F140" s="1" t="s">
        <v>6124</v>
      </c>
      <c r="G140" s="1" t="s">
        <v>6125</v>
      </c>
      <c r="H140" s="1">
        <v>1</v>
      </c>
      <c r="I140" s="1" t="s">
        <v>6126</v>
      </c>
      <c r="J140" s="1" t="s">
        <v>22</v>
      </c>
      <c r="K140" s="62">
        <v>2009</v>
      </c>
      <c r="L140" s="1" t="str">
        <f t="shared" si="4"/>
        <v>http://www.tandfebooks.com/isbn/9780203889732</v>
      </c>
    </row>
    <row r="141" spans="1:12">
      <c r="A141" s="1">
        <v>14</v>
      </c>
      <c r="B141" s="1" t="s">
        <v>6523</v>
      </c>
      <c r="C141" s="1" t="s">
        <v>6655</v>
      </c>
      <c r="D141" s="1" t="s">
        <v>6656</v>
      </c>
      <c r="E141" s="1" t="s">
        <v>6657</v>
      </c>
      <c r="F141" s="1" t="s">
        <v>6658</v>
      </c>
      <c r="G141" s="1" t="s">
        <v>6659</v>
      </c>
      <c r="H141" s="1">
        <v>1</v>
      </c>
      <c r="I141" s="1" t="s">
        <v>6660</v>
      </c>
      <c r="J141" s="1" t="s">
        <v>22</v>
      </c>
      <c r="K141" s="62">
        <v>2008</v>
      </c>
      <c r="L141" s="1" t="str">
        <f t="shared" si="4"/>
        <v>http://www.tandfebooks.com/isbn/9780203928288</v>
      </c>
    </row>
    <row r="142" spans="1:12">
      <c r="A142" s="1">
        <v>15</v>
      </c>
      <c r="B142" s="1" t="s">
        <v>6523</v>
      </c>
      <c r="C142" s="1" t="s">
        <v>5757</v>
      </c>
      <c r="D142" s="1" t="s">
        <v>6582</v>
      </c>
      <c r="E142" s="1" t="s">
        <v>6583</v>
      </c>
      <c r="F142" s="1" t="s">
        <v>6584</v>
      </c>
      <c r="G142" s="1" t="s">
        <v>6585</v>
      </c>
      <c r="H142" s="1">
        <v>1</v>
      </c>
      <c r="I142" s="1" t="s">
        <v>6586</v>
      </c>
      <c r="J142" s="1" t="s">
        <v>22</v>
      </c>
      <c r="K142" s="62">
        <v>2009</v>
      </c>
      <c r="L142" s="1" t="str">
        <f t="shared" si="4"/>
        <v>http://www.tandfebooks.com/isbn/9780203866986</v>
      </c>
    </row>
    <row r="143" spans="1:12">
      <c r="A143" s="1">
        <v>23</v>
      </c>
      <c r="B143" s="1" t="s">
        <v>6523</v>
      </c>
      <c r="C143" s="1" t="s">
        <v>6093</v>
      </c>
      <c r="D143" s="1" t="s">
        <v>5783</v>
      </c>
      <c r="E143" s="1" t="s">
        <v>2963</v>
      </c>
      <c r="F143" s="1" t="s">
        <v>6533</v>
      </c>
      <c r="G143" s="1" t="s">
        <v>6534</v>
      </c>
      <c r="H143" s="1">
        <v>1</v>
      </c>
      <c r="I143" s="1" t="s">
        <v>6535</v>
      </c>
      <c r="J143" s="1" t="s">
        <v>6028</v>
      </c>
      <c r="K143" s="62">
        <v>2006</v>
      </c>
      <c r="L143" s="1" t="str">
        <f t="shared" si="4"/>
        <v>http://www.tandfebooks.com/isbn/9781410617347</v>
      </c>
    </row>
    <row r="144" spans="1:12">
      <c r="A144" s="1">
        <v>31</v>
      </c>
      <c r="B144" s="1" t="s">
        <v>6523</v>
      </c>
      <c r="C144" s="1" t="s">
        <v>6621</v>
      </c>
      <c r="D144" s="1" t="s">
        <v>6622</v>
      </c>
      <c r="E144" s="1" t="s">
        <v>6623</v>
      </c>
      <c r="F144" s="1" t="s">
        <v>6624</v>
      </c>
      <c r="G144" s="1" t="s">
        <v>6625</v>
      </c>
      <c r="H144" s="1">
        <v>1</v>
      </c>
      <c r="I144" s="1" t="s">
        <v>6626</v>
      </c>
      <c r="J144" s="1" t="s">
        <v>22</v>
      </c>
      <c r="K144" s="62">
        <v>2009</v>
      </c>
      <c r="L144" s="1" t="str">
        <f t="shared" si="4"/>
        <v>http://www.tandfebooks.com/isbn/9780203891568</v>
      </c>
    </row>
    <row r="145" spans="1:12">
      <c r="A145" s="1">
        <v>33</v>
      </c>
      <c r="B145" s="1" t="s">
        <v>6523</v>
      </c>
      <c r="C145" s="1" t="s">
        <v>6571</v>
      </c>
      <c r="D145" s="1" t="s">
        <v>6691</v>
      </c>
      <c r="E145" s="1" t="s">
        <v>6692</v>
      </c>
      <c r="F145" s="1" t="s">
        <v>6693</v>
      </c>
      <c r="G145" s="1" t="s">
        <v>6694</v>
      </c>
      <c r="H145" s="1">
        <v>2</v>
      </c>
      <c r="I145" s="1" t="s">
        <v>6695</v>
      </c>
      <c r="J145" s="1" t="s">
        <v>22</v>
      </c>
      <c r="K145" s="62">
        <v>2008</v>
      </c>
      <c r="L145" s="1" t="str">
        <f t="shared" si="4"/>
        <v>http://www.tandfebooks.com/isbn/9780203964576</v>
      </c>
    </row>
    <row r="146" spans="1:12">
      <c r="A146" s="1">
        <v>34</v>
      </c>
      <c r="B146" s="1" t="s">
        <v>6523</v>
      </c>
      <c r="C146" s="1" t="s">
        <v>6571</v>
      </c>
      <c r="D146" s="1" t="s">
        <v>6572</v>
      </c>
      <c r="E146" s="1" t="s">
        <v>6573</v>
      </c>
      <c r="F146" s="1" t="s">
        <v>6574</v>
      </c>
      <c r="G146" s="1" t="s">
        <v>6575</v>
      </c>
      <c r="H146" s="1">
        <v>1</v>
      </c>
      <c r="I146" s="1" t="s">
        <v>6576</v>
      </c>
      <c r="J146" s="1" t="s">
        <v>22</v>
      </c>
      <c r="K146" s="62">
        <v>2005</v>
      </c>
      <c r="L146" s="1" t="str">
        <f t="shared" si="4"/>
        <v>http://www.tandfebooks.com/isbn/9780203465349</v>
      </c>
    </row>
    <row r="147" spans="1:12">
      <c r="A147" s="1">
        <v>38</v>
      </c>
      <c r="B147" s="1" t="s">
        <v>6523</v>
      </c>
      <c r="C147" s="1" t="s">
        <v>6587</v>
      </c>
      <c r="D147" s="1" t="s">
        <v>6588</v>
      </c>
      <c r="E147" s="1" t="s">
        <v>6589</v>
      </c>
      <c r="F147" s="1" t="s">
        <v>6590</v>
      </c>
      <c r="G147" s="1" t="s">
        <v>6591</v>
      </c>
      <c r="H147" s="1">
        <v>1</v>
      </c>
      <c r="I147" s="1" t="s">
        <v>6592</v>
      </c>
      <c r="J147" s="1" t="s">
        <v>22</v>
      </c>
      <c r="K147" s="62">
        <v>2009</v>
      </c>
      <c r="L147" s="1" t="str">
        <f t="shared" si="4"/>
        <v>http://www.tandfebooks.com/isbn/9780203883686</v>
      </c>
    </row>
    <row r="148" spans="1:12">
      <c r="A148" s="1">
        <v>47</v>
      </c>
      <c r="B148" s="1" t="s">
        <v>6523</v>
      </c>
      <c r="C148" s="1" t="s">
        <v>1106</v>
      </c>
      <c r="D148" s="1" t="s">
        <v>6611</v>
      </c>
      <c r="E148" s="1" t="s">
        <v>6612</v>
      </c>
      <c r="F148" s="1" t="s">
        <v>6613</v>
      </c>
      <c r="G148" s="1" t="s">
        <v>6614</v>
      </c>
      <c r="H148" s="1">
        <v>1</v>
      </c>
      <c r="I148" s="1" t="s">
        <v>6615</v>
      </c>
      <c r="J148" s="1" t="s">
        <v>22</v>
      </c>
      <c r="K148" s="62">
        <v>2009</v>
      </c>
      <c r="L148" s="1" t="str">
        <f t="shared" si="4"/>
        <v>http://www.tandfebooks.com/isbn/9780203887332</v>
      </c>
    </row>
    <row r="149" spans="1:12">
      <c r="A149" s="1">
        <v>49</v>
      </c>
      <c r="B149" s="1" t="s">
        <v>6523</v>
      </c>
      <c r="C149" s="1" t="s">
        <v>1106</v>
      </c>
      <c r="D149" s="1" t="s">
        <v>6529</v>
      </c>
      <c r="E149" s="1" t="s">
        <v>4842</v>
      </c>
      <c r="F149" s="1" t="s">
        <v>6530</v>
      </c>
      <c r="G149" s="1" t="s">
        <v>6531</v>
      </c>
      <c r="H149" s="1">
        <v>1</v>
      </c>
      <c r="I149" s="1" t="s">
        <v>6532</v>
      </c>
      <c r="J149" s="1" t="s">
        <v>6028</v>
      </c>
      <c r="K149" s="62">
        <v>2006</v>
      </c>
      <c r="L149" s="1" t="str">
        <f t="shared" si="4"/>
        <v>http://www.tandfebooks.com/isbn/9781410617163</v>
      </c>
    </row>
    <row r="150" spans="1:12">
      <c r="A150" s="1">
        <v>54</v>
      </c>
      <c r="B150" s="1" t="s">
        <v>6523</v>
      </c>
      <c r="C150" s="1" t="s">
        <v>5769</v>
      </c>
      <c r="D150" s="1" t="s">
        <v>25</v>
      </c>
      <c r="E150" s="1" t="s">
        <v>3299</v>
      </c>
      <c r="F150" s="1" t="s">
        <v>6568</v>
      </c>
      <c r="G150" s="1" t="s">
        <v>6569</v>
      </c>
      <c r="H150" s="1">
        <v>1</v>
      </c>
      <c r="I150" s="1" t="s">
        <v>6570</v>
      </c>
      <c r="J150" s="1" t="s">
        <v>22</v>
      </c>
      <c r="K150" s="62">
        <v>2003</v>
      </c>
      <c r="L150" s="1" t="str">
        <f t="shared" si="4"/>
        <v>http://www.tandfebooks.com/isbn/9780203380369</v>
      </c>
    </row>
    <row r="151" spans="1:12">
      <c r="A151" s="1">
        <v>55</v>
      </c>
      <c r="B151" s="1" t="s">
        <v>6523</v>
      </c>
      <c r="C151" s="1" t="s">
        <v>6524</v>
      </c>
      <c r="D151" s="1" t="s">
        <v>6525</v>
      </c>
      <c r="E151" s="1" t="s">
        <v>2066</v>
      </c>
      <c r="F151" s="1" t="s">
        <v>6526</v>
      </c>
      <c r="G151" s="1" t="s">
        <v>6527</v>
      </c>
      <c r="H151" s="1">
        <v>1</v>
      </c>
      <c r="I151" s="1" t="s">
        <v>6528</v>
      </c>
      <c r="J151" s="1" t="s">
        <v>6028</v>
      </c>
      <c r="K151" s="62">
        <v>2005</v>
      </c>
      <c r="L151" s="1" t="str">
        <f t="shared" si="4"/>
        <v>http://www.tandfebooks.com/isbn/9781410613271</v>
      </c>
    </row>
    <row r="152" spans="1:12">
      <c r="A152" s="1">
        <v>63</v>
      </c>
      <c r="B152" s="1" t="s">
        <v>6523</v>
      </c>
      <c r="C152" s="1" t="s">
        <v>6679</v>
      </c>
      <c r="D152" s="1" t="s">
        <v>6680</v>
      </c>
      <c r="E152" s="1" t="s">
        <v>6681</v>
      </c>
      <c r="F152" s="1" t="s">
        <v>6682</v>
      </c>
      <c r="G152" s="1" t="s">
        <v>6683</v>
      </c>
      <c r="H152" s="1">
        <v>1</v>
      </c>
      <c r="I152" s="1" t="s">
        <v>6684</v>
      </c>
      <c r="J152" s="1" t="s">
        <v>22</v>
      </c>
      <c r="K152" s="62">
        <v>2009</v>
      </c>
      <c r="L152" s="1" t="str">
        <f t="shared" si="4"/>
        <v>http://www.tandfebooks.com/isbn/9780203938942</v>
      </c>
    </row>
    <row r="153" spans="1:12">
      <c r="A153" s="1">
        <v>66</v>
      </c>
      <c r="B153" s="1" t="s">
        <v>6523</v>
      </c>
      <c r="C153" s="1" t="s">
        <v>6638</v>
      </c>
      <c r="D153" s="1" t="s">
        <v>6639</v>
      </c>
      <c r="E153" s="1" t="s">
        <v>6640</v>
      </c>
      <c r="F153" s="1" t="s">
        <v>6641</v>
      </c>
      <c r="G153" s="1" t="s">
        <v>6642</v>
      </c>
      <c r="H153" s="1">
        <v>1</v>
      </c>
      <c r="I153" s="1" t="s">
        <v>6643</v>
      </c>
      <c r="J153" s="1" t="s">
        <v>22</v>
      </c>
      <c r="K153" s="62">
        <v>2008</v>
      </c>
      <c r="L153" s="1" t="str">
        <f t="shared" si="4"/>
        <v>http://www.tandfebooks.com/isbn/9780203895269</v>
      </c>
    </row>
    <row r="154" spans="1:12">
      <c r="A154" s="1">
        <v>75</v>
      </c>
      <c r="B154" s="1" t="s">
        <v>6523</v>
      </c>
      <c r="C154" s="1" t="s">
        <v>6605</v>
      </c>
      <c r="D154" s="1" t="s">
        <v>6606</v>
      </c>
      <c r="E154" s="1" t="s">
        <v>6607</v>
      </c>
      <c r="F154" s="1" t="s">
        <v>6608</v>
      </c>
      <c r="G154" s="1" t="s">
        <v>6609</v>
      </c>
      <c r="H154" s="1">
        <v>1</v>
      </c>
      <c r="I154" s="1" t="s">
        <v>6610</v>
      </c>
      <c r="J154" s="1" t="s">
        <v>22</v>
      </c>
      <c r="K154" s="62">
        <v>2009</v>
      </c>
      <c r="L154" s="1" t="str">
        <f t="shared" si="4"/>
        <v>http://www.tandfebooks.com/isbn/9780203885321</v>
      </c>
    </row>
    <row r="155" spans="1:12">
      <c r="A155" s="1">
        <v>76</v>
      </c>
      <c r="B155" s="1" t="s">
        <v>6523</v>
      </c>
      <c r="C155" s="1" t="s">
        <v>6605</v>
      </c>
      <c r="D155" s="1" t="s">
        <v>6616</v>
      </c>
      <c r="E155" s="1" t="s">
        <v>6617</v>
      </c>
      <c r="F155" s="1" t="s">
        <v>6618</v>
      </c>
      <c r="G155" s="1" t="s">
        <v>6619</v>
      </c>
      <c r="H155" s="1">
        <v>1</v>
      </c>
      <c r="I155" s="1" t="s">
        <v>6620</v>
      </c>
      <c r="J155" s="1" t="s">
        <v>22</v>
      </c>
      <c r="K155" s="62">
        <v>2009</v>
      </c>
      <c r="L155" s="1" t="str">
        <f t="shared" si="4"/>
        <v>http://www.tandfebooks.com/isbn/9780203890592</v>
      </c>
    </row>
    <row r="156" spans="1:12">
      <c r="A156" s="1">
        <v>78</v>
      </c>
      <c r="B156" s="1" t="s">
        <v>6523</v>
      </c>
      <c r="C156" s="1" t="s">
        <v>6543</v>
      </c>
      <c r="D156" s="1" t="s">
        <v>6544</v>
      </c>
      <c r="E156" s="1" t="s">
        <v>6545</v>
      </c>
      <c r="F156" s="1" t="s">
        <v>6546</v>
      </c>
      <c r="G156" s="1" t="s">
        <v>6547</v>
      </c>
      <c r="H156" s="1">
        <v>1</v>
      </c>
      <c r="I156" s="1" t="s">
        <v>6548</v>
      </c>
      <c r="J156" s="1" t="s">
        <v>6549</v>
      </c>
      <c r="K156" s="62">
        <v>2003</v>
      </c>
      <c r="L156" s="1" t="str">
        <f t="shared" si="4"/>
        <v>http://www.tandfebooks.com/isbn/9780203416761</v>
      </c>
    </row>
    <row r="157" spans="1:12">
      <c r="A157" s="1">
        <v>80</v>
      </c>
      <c r="B157" s="1" t="s">
        <v>6523</v>
      </c>
      <c r="C157" s="1" t="s">
        <v>6555</v>
      </c>
      <c r="D157" s="1" t="s">
        <v>4158</v>
      </c>
      <c r="E157" s="1" t="s">
        <v>6556</v>
      </c>
      <c r="F157" s="1" t="s">
        <v>6557</v>
      </c>
      <c r="G157" s="1" t="s">
        <v>6558</v>
      </c>
      <c r="H157" s="1">
        <v>1</v>
      </c>
      <c r="I157" s="1" t="s">
        <v>6559</v>
      </c>
      <c r="J157" s="1" t="s">
        <v>22</v>
      </c>
      <c r="K157" s="62">
        <v>2008</v>
      </c>
      <c r="L157" s="1" t="str">
        <f t="shared" si="4"/>
        <v>http://www.tandfebooks.com/isbn/9780203087619</v>
      </c>
    </row>
    <row r="158" spans="1:12">
      <c r="A158" s="1">
        <v>85</v>
      </c>
      <c r="B158" s="1" t="s">
        <v>6523</v>
      </c>
      <c r="C158" s="1" t="s">
        <v>3352</v>
      </c>
      <c r="D158" s="1" t="s">
        <v>6550</v>
      </c>
      <c r="E158" s="1" t="s">
        <v>2303</v>
      </c>
      <c r="F158" s="1" t="s">
        <v>6551</v>
      </c>
      <c r="G158" s="1" t="s">
        <v>6552</v>
      </c>
      <c r="H158" s="1">
        <v>1</v>
      </c>
      <c r="I158" s="1" t="s">
        <v>6553</v>
      </c>
      <c r="J158" s="1" t="s">
        <v>6554</v>
      </c>
      <c r="K158" s="62">
        <v>2003</v>
      </c>
      <c r="L158" s="1" t="str">
        <f t="shared" si="4"/>
        <v>http://www.tandfebooks.com/isbn/9780203005156</v>
      </c>
    </row>
    <row r="159" spans="1:12">
      <c r="A159" s="1">
        <v>100</v>
      </c>
      <c r="B159" s="1" t="s">
        <v>6523</v>
      </c>
      <c r="C159" s="1" t="s">
        <v>6220</v>
      </c>
      <c r="D159" s="1" t="s">
        <v>6650</v>
      </c>
      <c r="E159" s="1" t="s">
        <v>6651</v>
      </c>
      <c r="F159" s="1" t="s">
        <v>6652</v>
      </c>
      <c r="G159" s="1" t="s">
        <v>6653</v>
      </c>
      <c r="H159" s="1">
        <v>1</v>
      </c>
      <c r="I159" s="1" t="s">
        <v>6654</v>
      </c>
      <c r="J159" s="1" t="s">
        <v>22</v>
      </c>
      <c r="K159" s="62">
        <v>2008</v>
      </c>
      <c r="L159" s="1" t="str">
        <f t="shared" si="4"/>
        <v>http://www.tandfebooks.com/isbn/9780203927762</v>
      </c>
    </row>
    <row r="160" spans="1:12">
      <c r="A160" s="1">
        <v>106</v>
      </c>
      <c r="B160" s="1" t="s">
        <v>6523</v>
      </c>
      <c r="C160" s="1" t="s">
        <v>6322</v>
      </c>
      <c r="D160" s="1" t="s">
        <v>6577</v>
      </c>
      <c r="E160" s="1" t="s">
        <v>6578</v>
      </c>
      <c r="F160" s="1" t="s">
        <v>6579</v>
      </c>
      <c r="G160" s="1" t="s">
        <v>6580</v>
      </c>
      <c r="H160" s="1">
        <v>1</v>
      </c>
      <c r="I160" s="1" t="s">
        <v>6581</v>
      </c>
      <c r="J160" s="1" t="s">
        <v>22</v>
      </c>
      <c r="K160" s="62">
        <v>2005</v>
      </c>
      <c r="L160" s="1" t="str">
        <f t="shared" si="4"/>
        <v>http://www.tandfebooks.com/isbn/9780203694510</v>
      </c>
    </row>
    <row r="161" spans="1:12">
      <c r="A161" s="1">
        <v>108</v>
      </c>
      <c r="B161" s="1" t="s">
        <v>6523</v>
      </c>
      <c r="C161" s="1" t="s">
        <v>263</v>
      </c>
      <c r="D161" s="1" t="s">
        <v>6667</v>
      </c>
      <c r="E161" s="1" t="s">
        <v>4456</v>
      </c>
      <c r="F161" s="1" t="s">
        <v>6668</v>
      </c>
      <c r="G161" s="1" t="s">
        <v>6669</v>
      </c>
      <c r="H161" s="1">
        <v>1</v>
      </c>
      <c r="I161" s="1" t="s">
        <v>6670</v>
      </c>
      <c r="J161" s="1" t="s">
        <v>22</v>
      </c>
      <c r="K161" s="62">
        <v>2008</v>
      </c>
      <c r="L161" s="1" t="str">
        <f t="shared" si="4"/>
        <v>http://www.tandfebooks.com/isbn/9780203930533</v>
      </c>
    </row>
    <row r="162" spans="1:12">
      <c r="A162" s="1">
        <v>110</v>
      </c>
      <c r="B162" s="1" t="s">
        <v>6523</v>
      </c>
      <c r="C162" s="1" t="s">
        <v>6290</v>
      </c>
      <c r="D162" s="1" t="s">
        <v>6671</v>
      </c>
      <c r="E162" s="1" t="s">
        <v>220</v>
      </c>
      <c r="F162" s="1" t="s">
        <v>6672</v>
      </c>
      <c r="G162" s="1" t="s">
        <v>6673</v>
      </c>
      <c r="H162" s="1">
        <v>1</v>
      </c>
      <c r="I162" s="1" t="s">
        <v>6674</v>
      </c>
      <c r="J162" s="1" t="s">
        <v>22</v>
      </c>
      <c r="K162" s="62">
        <v>2008</v>
      </c>
      <c r="L162" s="1" t="str">
        <f t="shared" ref="L162:L193" si="5">HYPERLINK("http://www.tandfebooks.com/isbn/" &amp; F162)</f>
        <v>http://www.tandfebooks.com/isbn/9780203930670</v>
      </c>
    </row>
    <row r="163" spans="1:12">
      <c r="A163" s="1">
        <v>113</v>
      </c>
      <c r="B163" s="1" t="s">
        <v>6523</v>
      </c>
      <c r="C163" s="1" t="s">
        <v>6599</v>
      </c>
      <c r="D163" s="1" t="s">
        <v>6600</v>
      </c>
      <c r="E163" s="1" t="s">
        <v>6601</v>
      </c>
      <c r="F163" s="1" t="s">
        <v>6602</v>
      </c>
      <c r="G163" s="1" t="s">
        <v>6603</v>
      </c>
      <c r="H163" s="1">
        <v>1</v>
      </c>
      <c r="I163" s="1" t="s">
        <v>6604</v>
      </c>
      <c r="J163" s="1" t="s">
        <v>22</v>
      </c>
      <c r="K163" s="62">
        <v>2009</v>
      </c>
      <c r="L163" s="1" t="str">
        <f t="shared" si="5"/>
        <v>http://www.tandfebooks.com/isbn/9780203884690</v>
      </c>
    </row>
    <row r="164" spans="1:12">
      <c r="A164" s="1">
        <v>129</v>
      </c>
      <c r="B164" s="1" t="s">
        <v>6523</v>
      </c>
      <c r="C164" s="1" t="s">
        <v>6593</v>
      </c>
      <c r="D164" s="1" t="s">
        <v>6594</v>
      </c>
      <c r="E164" s="1" t="s">
        <v>6595</v>
      </c>
      <c r="F164" s="1" t="s">
        <v>6596</v>
      </c>
      <c r="G164" s="1" t="s">
        <v>6597</v>
      </c>
      <c r="H164" s="1">
        <v>1</v>
      </c>
      <c r="I164" s="1" t="s">
        <v>6598</v>
      </c>
      <c r="J164" s="1" t="s">
        <v>22</v>
      </c>
      <c r="K164" s="62">
        <v>2009</v>
      </c>
      <c r="L164" s="1" t="str">
        <f t="shared" si="5"/>
        <v>http://www.tandfebooks.com/isbn/9780203883884</v>
      </c>
    </row>
    <row r="165" spans="1:12">
      <c r="A165" s="1">
        <v>133</v>
      </c>
      <c r="B165" s="1" t="s">
        <v>6523</v>
      </c>
      <c r="C165" s="1" t="s">
        <v>318</v>
      </c>
      <c r="D165" s="1" t="s">
        <v>6560</v>
      </c>
      <c r="E165" s="1" t="s">
        <v>2362</v>
      </c>
      <c r="F165" s="1" t="s">
        <v>6561</v>
      </c>
      <c r="G165" s="1" t="s">
        <v>6562</v>
      </c>
      <c r="H165" s="1">
        <v>1</v>
      </c>
      <c r="I165" s="1" t="s">
        <v>6563</v>
      </c>
      <c r="J165" s="1" t="s">
        <v>22</v>
      </c>
      <c r="K165" s="62">
        <v>2002</v>
      </c>
      <c r="L165" s="1" t="str">
        <f t="shared" si="5"/>
        <v>http://www.tandfebooks.com/isbn/9780203164853</v>
      </c>
    </row>
    <row r="166" spans="1:12">
      <c r="A166" s="1">
        <v>146</v>
      </c>
      <c r="B166" s="1" t="s">
        <v>6523</v>
      </c>
      <c r="C166" s="1" t="s">
        <v>6536</v>
      </c>
      <c r="D166" s="1" t="s">
        <v>6537</v>
      </c>
      <c r="E166" s="1" t="s">
        <v>6538</v>
      </c>
      <c r="F166" s="1" t="s">
        <v>6539</v>
      </c>
      <c r="G166" s="1" t="s">
        <v>6540</v>
      </c>
      <c r="H166" s="1" t="s">
        <v>6541</v>
      </c>
      <c r="I166" s="1" t="s">
        <v>6542</v>
      </c>
      <c r="J166" s="1" t="s">
        <v>22</v>
      </c>
      <c r="K166" s="62">
        <v>2009</v>
      </c>
      <c r="L166" s="1" t="str">
        <f t="shared" si="5"/>
        <v>http://www.tandfebooks.com/isbn/9780203870068</v>
      </c>
    </row>
    <row r="167" spans="1:12">
      <c r="A167" s="1">
        <v>156</v>
      </c>
      <c r="B167" s="1" t="s">
        <v>6523</v>
      </c>
      <c r="C167" s="1" t="s">
        <v>6439</v>
      </c>
      <c r="D167" s="1" t="s">
        <v>6633</v>
      </c>
      <c r="E167" s="1" t="s">
        <v>6634</v>
      </c>
      <c r="F167" s="1" t="s">
        <v>6635</v>
      </c>
      <c r="G167" s="1" t="s">
        <v>6636</v>
      </c>
      <c r="H167" s="1">
        <v>1</v>
      </c>
      <c r="I167" s="1" t="s">
        <v>6637</v>
      </c>
      <c r="J167" s="1" t="s">
        <v>22</v>
      </c>
      <c r="K167" s="62">
        <v>2008</v>
      </c>
      <c r="L167" s="1" t="str">
        <f t="shared" si="5"/>
        <v>http://www.tandfebooks.com/isbn/9780203892985</v>
      </c>
    </row>
    <row r="168" spans="1:12">
      <c r="A168" s="1">
        <v>159</v>
      </c>
      <c r="B168" s="1" t="s">
        <v>6523</v>
      </c>
      <c r="C168" s="1" t="s">
        <v>6675</v>
      </c>
      <c r="D168" s="1" t="s">
        <v>2835</v>
      </c>
      <c r="E168" s="1" t="s">
        <v>3796</v>
      </c>
      <c r="F168" s="1" t="s">
        <v>6676</v>
      </c>
      <c r="G168" s="1" t="s">
        <v>6677</v>
      </c>
      <c r="H168" s="1">
        <v>1</v>
      </c>
      <c r="I168" s="1" t="s">
        <v>6678</v>
      </c>
      <c r="J168" s="1" t="s">
        <v>22</v>
      </c>
      <c r="K168" s="62">
        <v>2008</v>
      </c>
      <c r="L168" s="1" t="str">
        <f t="shared" si="5"/>
        <v>http://www.tandfebooks.com/isbn/9780203935965</v>
      </c>
    </row>
    <row r="169" spans="1:12">
      <c r="A169" s="1">
        <v>161</v>
      </c>
      <c r="B169" s="1" t="s">
        <v>6523</v>
      </c>
      <c r="C169" s="1" t="s">
        <v>6685</v>
      </c>
      <c r="D169" s="1" t="s">
        <v>6686</v>
      </c>
      <c r="E169" s="1" t="s">
        <v>6687</v>
      </c>
      <c r="F169" s="1" t="s">
        <v>6688</v>
      </c>
      <c r="G169" s="1" t="s">
        <v>6689</v>
      </c>
      <c r="H169" s="1">
        <v>1</v>
      </c>
      <c r="I169" s="1" t="s">
        <v>6690</v>
      </c>
      <c r="J169" s="1" t="s">
        <v>22</v>
      </c>
      <c r="K169" s="62">
        <v>2008</v>
      </c>
      <c r="L169" s="1" t="str">
        <f t="shared" si="5"/>
        <v>http://www.tandfebooks.com/isbn/9780203939574</v>
      </c>
    </row>
    <row r="170" spans="1:12">
      <c r="A170" s="1">
        <v>170</v>
      </c>
      <c r="B170" s="1" t="s">
        <v>6523</v>
      </c>
      <c r="C170" s="1" t="s">
        <v>6644</v>
      </c>
      <c r="D170" s="1" t="s">
        <v>6645</v>
      </c>
      <c r="E170" s="1" t="s">
        <v>6646</v>
      </c>
      <c r="F170" s="1" t="s">
        <v>6647</v>
      </c>
      <c r="G170" s="1" t="s">
        <v>6648</v>
      </c>
      <c r="H170" s="1">
        <v>1</v>
      </c>
      <c r="I170" s="1" t="s">
        <v>6649</v>
      </c>
      <c r="J170" s="1" t="s">
        <v>22</v>
      </c>
      <c r="K170" s="62">
        <v>2008</v>
      </c>
      <c r="L170" s="1" t="str">
        <f t="shared" si="5"/>
        <v>http://www.tandfebooks.com/isbn/9780203927182</v>
      </c>
    </row>
    <row r="171" spans="1:12">
      <c r="A171" s="1">
        <v>176</v>
      </c>
      <c r="B171" s="1" t="s">
        <v>6523</v>
      </c>
      <c r="C171" s="1" t="s">
        <v>6661</v>
      </c>
      <c r="D171" s="1" t="s">
        <v>6662</v>
      </c>
      <c r="E171" s="1" t="s">
        <v>6663</v>
      </c>
      <c r="F171" s="1" t="s">
        <v>6664</v>
      </c>
      <c r="G171" s="1" t="s">
        <v>6665</v>
      </c>
      <c r="H171" s="1">
        <v>1</v>
      </c>
      <c r="I171" s="1" t="s">
        <v>6666</v>
      </c>
      <c r="J171" s="1" t="s">
        <v>22</v>
      </c>
      <c r="K171" s="62">
        <v>2009</v>
      </c>
      <c r="L171" s="1" t="str">
        <f t="shared" si="5"/>
        <v>http://www.tandfebooks.com/isbn/9780203929483</v>
      </c>
    </row>
    <row r="172" spans="1:12">
      <c r="A172" s="1">
        <v>180</v>
      </c>
      <c r="B172" s="1" t="s">
        <v>6523</v>
      </c>
      <c r="C172" s="1" t="s">
        <v>6627</v>
      </c>
      <c r="D172" s="1" t="s">
        <v>6628</v>
      </c>
      <c r="E172" s="1" t="s">
        <v>6629</v>
      </c>
      <c r="F172" s="1" t="s">
        <v>6630</v>
      </c>
      <c r="G172" s="1" t="s">
        <v>6631</v>
      </c>
      <c r="H172" s="1">
        <v>1</v>
      </c>
      <c r="I172" s="1" t="s">
        <v>6632</v>
      </c>
      <c r="J172" s="1" t="s">
        <v>22</v>
      </c>
      <c r="K172" s="62">
        <v>2009</v>
      </c>
      <c r="L172" s="1" t="str">
        <f t="shared" si="5"/>
        <v>http://www.tandfebooks.com/isbn/9780203891889</v>
      </c>
    </row>
    <row r="173" spans="1:12">
      <c r="A173" s="1">
        <v>192</v>
      </c>
      <c r="B173" s="1" t="s">
        <v>6523</v>
      </c>
      <c r="C173" s="1" t="s">
        <v>32</v>
      </c>
      <c r="D173" s="1" t="s">
        <v>158</v>
      </c>
      <c r="E173" s="1" t="s">
        <v>6564</v>
      </c>
      <c r="F173" s="1" t="s">
        <v>6565</v>
      </c>
      <c r="G173" s="1" t="s">
        <v>6566</v>
      </c>
      <c r="H173" s="1">
        <v>1</v>
      </c>
      <c r="I173" s="1" t="s">
        <v>6567</v>
      </c>
      <c r="J173" s="1" t="s">
        <v>22</v>
      </c>
      <c r="K173" s="62">
        <v>2009</v>
      </c>
      <c r="L173" s="1" t="str">
        <f t="shared" si="5"/>
        <v>http://www.tandfebooks.com/isbn/9780203357217</v>
      </c>
    </row>
    <row r="174" spans="1:12">
      <c r="A174" s="1">
        <v>25</v>
      </c>
      <c r="B174" s="1" t="s">
        <v>6479</v>
      </c>
      <c r="C174" s="1" t="s">
        <v>6507</v>
      </c>
      <c r="D174" s="1" t="s">
        <v>6508</v>
      </c>
      <c r="E174" s="1" t="s">
        <v>6509</v>
      </c>
      <c r="F174" s="1" t="s">
        <v>6510</v>
      </c>
      <c r="G174" s="1" t="s">
        <v>6511</v>
      </c>
      <c r="H174" s="1">
        <v>1</v>
      </c>
      <c r="I174" s="1" t="s">
        <v>6512</v>
      </c>
      <c r="J174" s="1" t="s">
        <v>5446</v>
      </c>
      <c r="K174" s="62">
        <v>2003</v>
      </c>
      <c r="L174" s="1" t="str">
        <f t="shared" si="5"/>
        <v>http://www.tandfebooks.com/isbn/9780203492734</v>
      </c>
    </row>
    <row r="175" spans="1:12">
      <c r="A175" s="1">
        <v>29</v>
      </c>
      <c r="B175" s="1" t="s">
        <v>6479</v>
      </c>
      <c r="C175" s="1" t="s">
        <v>5677</v>
      </c>
      <c r="D175" s="1" t="s">
        <v>6745</v>
      </c>
      <c r="E175" s="1" t="s">
        <v>5679</v>
      </c>
      <c r="F175" s="1" t="s">
        <v>6746</v>
      </c>
      <c r="G175" s="1" t="s">
        <v>6747</v>
      </c>
      <c r="H175" s="1">
        <v>1</v>
      </c>
      <c r="I175" s="1" t="s">
        <v>6748</v>
      </c>
      <c r="J175" s="1" t="s">
        <v>6230</v>
      </c>
      <c r="K175" s="62">
        <v>2004</v>
      </c>
      <c r="L175" s="1" t="str">
        <f t="shared" si="5"/>
        <v>http://www.tandfebooks.com/isbn/9780203645130</v>
      </c>
    </row>
    <row r="176" spans="1:12">
      <c r="A176" s="1">
        <v>32</v>
      </c>
      <c r="B176" s="1" t="s">
        <v>6479</v>
      </c>
      <c r="C176" s="1" t="s">
        <v>6756</v>
      </c>
      <c r="D176" s="1" t="s">
        <v>6757</v>
      </c>
      <c r="E176" s="1" t="s">
        <v>6758</v>
      </c>
      <c r="F176" s="1" t="s">
        <v>6759</v>
      </c>
      <c r="G176" s="1" t="s">
        <v>6760</v>
      </c>
      <c r="H176" s="1">
        <v>1</v>
      </c>
      <c r="I176" s="1" t="s">
        <v>6761</v>
      </c>
      <c r="J176" s="1" t="s">
        <v>6207</v>
      </c>
      <c r="K176" s="62">
        <v>2002</v>
      </c>
      <c r="L176" s="1" t="str">
        <f t="shared" si="5"/>
        <v>http://www.tandfebooks.com/isbn/9780203911020</v>
      </c>
    </row>
    <row r="177" spans="1:12">
      <c r="A177" s="1">
        <v>43</v>
      </c>
      <c r="B177" s="1" t="s">
        <v>6479</v>
      </c>
      <c r="C177" s="1" t="s">
        <v>6486</v>
      </c>
      <c r="D177" s="1" t="s">
        <v>6492</v>
      </c>
      <c r="E177" s="1" t="s">
        <v>6497</v>
      </c>
      <c r="F177" s="1" t="s">
        <v>6498</v>
      </c>
      <c r="G177" s="1" t="s">
        <v>6499</v>
      </c>
      <c r="H177" s="1">
        <v>2</v>
      </c>
      <c r="I177" s="1" t="s">
        <v>6500</v>
      </c>
      <c r="J177" s="1" t="s">
        <v>5446</v>
      </c>
      <c r="K177" s="62">
        <v>2004</v>
      </c>
      <c r="L177" s="1" t="str">
        <f t="shared" si="5"/>
        <v>http://www.tandfebooks.com/isbn/9780203486900</v>
      </c>
    </row>
    <row r="178" spans="1:12">
      <c r="A178" s="1">
        <v>44</v>
      </c>
      <c r="B178" s="1" t="s">
        <v>6479</v>
      </c>
      <c r="C178" s="1" t="s">
        <v>6486</v>
      </c>
      <c r="D178" s="1" t="s">
        <v>6492</v>
      </c>
      <c r="E178" s="1" t="s">
        <v>6493</v>
      </c>
      <c r="F178" s="1" t="s">
        <v>6494</v>
      </c>
      <c r="G178" s="1" t="s">
        <v>6495</v>
      </c>
      <c r="H178" s="1">
        <v>1</v>
      </c>
      <c r="I178" s="1" t="s">
        <v>6496</v>
      </c>
      <c r="J178" s="1" t="s">
        <v>5446</v>
      </c>
      <c r="K178" s="62">
        <v>2003</v>
      </c>
      <c r="L178" s="1" t="str">
        <f t="shared" si="5"/>
        <v>http://www.tandfebooks.com/isbn/9780203008812</v>
      </c>
    </row>
    <row r="179" spans="1:12">
      <c r="A179" s="1">
        <v>45</v>
      </c>
      <c r="B179" s="1" t="s">
        <v>6479</v>
      </c>
      <c r="C179" s="1" t="s">
        <v>6486</v>
      </c>
      <c r="D179" s="1" t="s">
        <v>6487</v>
      </c>
      <c r="E179" s="1" t="s">
        <v>6488</v>
      </c>
      <c r="F179" s="1" t="s">
        <v>6489</v>
      </c>
      <c r="G179" s="1" t="s">
        <v>6490</v>
      </c>
      <c r="H179" s="1">
        <v>1</v>
      </c>
      <c r="I179" s="1" t="s">
        <v>6491</v>
      </c>
      <c r="J179" s="1" t="s">
        <v>6207</v>
      </c>
      <c r="K179" s="62">
        <v>2002</v>
      </c>
      <c r="L179" s="1" t="str">
        <f t="shared" si="5"/>
        <v>http://www.tandfebooks.com/isbn/9780203910818</v>
      </c>
    </row>
    <row r="180" spans="1:12">
      <c r="A180" s="1">
        <v>46</v>
      </c>
      <c r="B180" s="1" t="s">
        <v>6479</v>
      </c>
      <c r="C180" s="1" t="s">
        <v>6736</v>
      </c>
      <c r="D180" s="1">
        <v>620.20000000000005</v>
      </c>
      <c r="E180" s="1" t="s">
        <v>5679</v>
      </c>
      <c r="F180" s="1" t="s">
        <v>6737</v>
      </c>
      <c r="G180" s="1" t="s">
        <v>6738</v>
      </c>
      <c r="H180" s="1">
        <v>1</v>
      </c>
      <c r="I180" s="1" t="s">
        <v>6739</v>
      </c>
      <c r="J180" s="1" t="s">
        <v>6230</v>
      </c>
      <c r="K180" s="62">
        <v>2004</v>
      </c>
      <c r="L180" s="1" t="str">
        <f t="shared" si="5"/>
        <v>http://www.tandfebooks.com/isbn/9780203492994</v>
      </c>
    </row>
    <row r="181" spans="1:12">
      <c r="A181" s="1">
        <v>59</v>
      </c>
      <c r="B181" s="1" t="s">
        <v>6479</v>
      </c>
      <c r="C181" s="1" t="s">
        <v>6724</v>
      </c>
      <c r="D181" s="1" t="s">
        <v>6725</v>
      </c>
      <c r="E181" s="1" t="s">
        <v>6726</v>
      </c>
      <c r="F181" s="1" t="s">
        <v>6727</v>
      </c>
      <c r="G181" s="1" t="s">
        <v>6728</v>
      </c>
      <c r="H181" s="1">
        <v>1</v>
      </c>
      <c r="I181" s="1" t="s">
        <v>6729</v>
      </c>
      <c r="J181" s="1" t="s">
        <v>6478</v>
      </c>
      <c r="K181" s="62">
        <v>2003</v>
      </c>
      <c r="L181" s="1" t="str">
        <f t="shared" si="5"/>
        <v>http://www.tandfebooks.com/isbn/9780203488041</v>
      </c>
    </row>
    <row r="182" spans="1:12">
      <c r="A182" s="1">
        <v>60</v>
      </c>
      <c r="B182" s="1" t="s">
        <v>6479</v>
      </c>
      <c r="C182" s="1" t="s">
        <v>6718</v>
      </c>
      <c r="D182" s="1" t="s">
        <v>6719</v>
      </c>
      <c r="E182" s="1" t="s">
        <v>6720</v>
      </c>
      <c r="F182" s="1" t="s">
        <v>6721</v>
      </c>
      <c r="G182" s="1" t="s">
        <v>6722</v>
      </c>
      <c r="H182" s="1">
        <v>1</v>
      </c>
      <c r="I182" s="1" t="s">
        <v>6723</v>
      </c>
      <c r="J182" s="1" t="s">
        <v>5446</v>
      </c>
      <c r="K182" s="62">
        <v>2003</v>
      </c>
      <c r="L182" s="1" t="str">
        <f t="shared" si="5"/>
        <v>http://www.tandfebooks.com/isbn/9780203486696</v>
      </c>
    </row>
    <row r="183" spans="1:12">
      <c r="A183" s="1">
        <v>61</v>
      </c>
      <c r="B183" s="1" t="s">
        <v>6479</v>
      </c>
      <c r="C183" s="1" t="s">
        <v>6718</v>
      </c>
      <c r="D183" s="1" t="s">
        <v>6762</v>
      </c>
      <c r="E183" s="1" t="s">
        <v>6763</v>
      </c>
      <c r="F183" s="1" t="s">
        <v>6764</v>
      </c>
      <c r="G183" s="1" t="s">
        <v>6765</v>
      </c>
      <c r="H183" s="1">
        <v>1</v>
      </c>
      <c r="I183" s="1" t="s">
        <v>6766</v>
      </c>
      <c r="J183" s="1" t="s">
        <v>6207</v>
      </c>
      <c r="K183" s="62">
        <v>2002</v>
      </c>
      <c r="L183" s="1" t="str">
        <f t="shared" si="5"/>
        <v>http://www.tandfebooks.com/isbn/9780203911037</v>
      </c>
    </row>
    <row r="184" spans="1:12">
      <c r="A184" s="1">
        <v>68</v>
      </c>
      <c r="B184" s="1" t="s">
        <v>6479</v>
      </c>
      <c r="C184" s="1" t="s">
        <v>6501</v>
      </c>
      <c r="D184" s="1" t="s">
        <v>6502</v>
      </c>
      <c r="E184" s="1" t="s">
        <v>6503</v>
      </c>
      <c r="F184" s="1" t="s">
        <v>6504</v>
      </c>
      <c r="G184" s="1" t="s">
        <v>6505</v>
      </c>
      <c r="H184" s="1">
        <v>1</v>
      </c>
      <c r="I184" s="1" t="s">
        <v>6506</v>
      </c>
      <c r="J184" s="1" t="s">
        <v>5446</v>
      </c>
      <c r="K184" s="62">
        <v>2005</v>
      </c>
      <c r="L184" s="1" t="str">
        <f t="shared" si="5"/>
        <v>http://www.tandfebooks.com/isbn/9780203489635</v>
      </c>
    </row>
    <row r="185" spans="1:12">
      <c r="A185" s="1">
        <v>69</v>
      </c>
      <c r="B185" s="1" t="s">
        <v>6479</v>
      </c>
      <c r="C185" s="1" t="s">
        <v>6501</v>
      </c>
      <c r="D185" s="1" t="s">
        <v>6502</v>
      </c>
      <c r="E185" s="1" t="s">
        <v>6503</v>
      </c>
      <c r="F185" s="1" t="s">
        <v>6513</v>
      </c>
      <c r="G185" s="1" t="s">
        <v>6514</v>
      </c>
      <c r="H185" s="1">
        <v>1</v>
      </c>
      <c r="I185" s="1" t="s">
        <v>6515</v>
      </c>
      <c r="J185" s="1" t="s">
        <v>6516</v>
      </c>
      <c r="K185" s="62">
        <v>2004</v>
      </c>
      <c r="L185" s="1" t="str">
        <f t="shared" si="5"/>
        <v>http://www.tandfebooks.com/isbn/9780203500705</v>
      </c>
    </row>
    <row r="186" spans="1:12">
      <c r="A186" s="1">
        <v>82</v>
      </c>
      <c r="B186" s="1" t="s">
        <v>6479</v>
      </c>
      <c r="C186" s="1" t="s">
        <v>6740</v>
      </c>
      <c r="D186" s="1" t="s">
        <v>5426</v>
      </c>
      <c r="E186" s="1" t="s">
        <v>6741</v>
      </c>
      <c r="F186" s="1" t="s">
        <v>6742</v>
      </c>
      <c r="G186" s="1" t="s">
        <v>6743</v>
      </c>
      <c r="H186" s="1">
        <v>1</v>
      </c>
      <c r="I186" s="1" t="s">
        <v>6744</v>
      </c>
      <c r="J186" s="1" t="s">
        <v>5446</v>
      </c>
      <c r="K186" s="62">
        <v>2003</v>
      </c>
      <c r="L186" s="1" t="str">
        <f t="shared" si="5"/>
        <v>http://www.tandfebooks.com/isbn/9780203503744</v>
      </c>
    </row>
    <row r="187" spans="1:12">
      <c r="A187" s="1">
        <v>87</v>
      </c>
      <c r="B187" s="1" t="s">
        <v>6479</v>
      </c>
      <c r="C187" s="1" t="s">
        <v>6706</v>
      </c>
      <c r="D187" s="1" t="s">
        <v>6707</v>
      </c>
      <c r="E187" s="1" t="s">
        <v>6708</v>
      </c>
      <c r="F187" s="1" t="s">
        <v>6709</v>
      </c>
      <c r="G187" s="1" t="s">
        <v>6710</v>
      </c>
      <c r="H187" s="1">
        <v>2</v>
      </c>
      <c r="I187" s="1" t="s">
        <v>6711</v>
      </c>
      <c r="J187" s="1" t="s">
        <v>5446</v>
      </c>
      <c r="K187" s="62">
        <v>2005</v>
      </c>
      <c r="L187" s="1" t="str">
        <f t="shared" si="5"/>
        <v>http://www.tandfebooks.com/isbn/9780203025383</v>
      </c>
    </row>
    <row r="188" spans="1:12">
      <c r="A188" s="1">
        <v>88</v>
      </c>
      <c r="B188" s="1" t="s">
        <v>6479</v>
      </c>
      <c r="C188" s="1" t="s">
        <v>6730</v>
      </c>
      <c r="D188" s="1" t="s">
        <v>6731</v>
      </c>
      <c r="E188" s="1" t="s">
        <v>6732</v>
      </c>
      <c r="F188" s="1" t="s">
        <v>6733</v>
      </c>
      <c r="G188" s="1" t="s">
        <v>6734</v>
      </c>
      <c r="H188" s="1">
        <v>1</v>
      </c>
      <c r="I188" s="1" t="s">
        <v>6735</v>
      </c>
      <c r="J188" s="1" t="s">
        <v>5446</v>
      </c>
      <c r="K188" s="62">
        <v>2004</v>
      </c>
      <c r="L188" s="1" t="str">
        <f t="shared" si="5"/>
        <v>http://www.tandfebooks.com/isbn/9780203492109</v>
      </c>
    </row>
    <row r="189" spans="1:12">
      <c r="A189" s="1">
        <v>90</v>
      </c>
      <c r="B189" s="1" t="s">
        <v>6479</v>
      </c>
      <c r="C189" s="1" t="s">
        <v>6793</v>
      </c>
      <c r="D189" s="1">
        <v>363.738</v>
      </c>
      <c r="E189" s="1" t="s">
        <v>6794</v>
      </c>
      <c r="F189" s="1" t="s">
        <v>6795</v>
      </c>
      <c r="G189" s="1" t="s">
        <v>6796</v>
      </c>
      <c r="H189" s="1">
        <v>1</v>
      </c>
      <c r="I189" s="1" t="s">
        <v>6797</v>
      </c>
      <c r="J189" s="1" t="s">
        <v>1585</v>
      </c>
      <c r="K189" s="62">
        <v>2005</v>
      </c>
      <c r="L189" s="1" t="str">
        <f t="shared" si="5"/>
        <v>http://www.tandfebooks.com/isbn/9780203970829</v>
      </c>
    </row>
    <row r="190" spans="1:12">
      <c r="A190" s="1">
        <v>101</v>
      </c>
      <c r="B190" s="1" t="s">
        <v>6479</v>
      </c>
      <c r="C190" s="1" t="s">
        <v>6220</v>
      </c>
      <c r="D190" s="1" t="s">
        <v>6788</v>
      </c>
      <c r="E190" s="1" t="s">
        <v>6789</v>
      </c>
      <c r="F190" s="1" t="s">
        <v>6790</v>
      </c>
      <c r="G190" s="1" t="s">
        <v>6791</v>
      </c>
      <c r="H190" s="1">
        <v>1</v>
      </c>
      <c r="I190" s="1" t="s">
        <v>6792</v>
      </c>
      <c r="J190" s="1" t="s">
        <v>22</v>
      </c>
      <c r="K190" s="62">
        <v>2008</v>
      </c>
      <c r="L190" s="1" t="str">
        <f t="shared" si="5"/>
        <v>http://www.tandfebooks.com/isbn/9780203938751</v>
      </c>
    </row>
    <row r="191" spans="1:12">
      <c r="A191" s="1">
        <v>107</v>
      </c>
      <c r="B191" s="1" t="s">
        <v>6479</v>
      </c>
      <c r="C191" s="1" t="s">
        <v>6777</v>
      </c>
      <c r="D191" s="1" t="s">
        <v>6778</v>
      </c>
      <c r="E191" s="1" t="s">
        <v>6779</v>
      </c>
      <c r="F191" s="1" t="s">
        <v>6780</v>
      </c>
      <c r="G191" s="1" t="s">
        <v>6781</v>
      </c>
      <c r="H191" s="1">
        <v>1</v>
      </c>
      <c r="I191" s="1" t="s">
        <v>6782</v>
      </c>
      <c r="J191" s="1" t="s">
        <v>6207</v>
      </c>
      <c r="K191" s="62">
        <v>2003</v>
      </c>
      <c r="L191" s="1" t="str">
        <f t="shared" si="5"/>
        <v>http://www.tandfebooks.com/isbn/9780203913079</v>
      </c>
    </row>
    <row r="192" spans="1:12">
      <c r="A192" s="1">
        <v>109</v>
      </c>
      <c r="B192" s="1" t="s">
        <v>6479</v>
      </c>
      <c r="C192" s="1" t="s">
        <v>6767</v>
      </c>
      <c r="D192" s="1" t="s">
        <v>6768</v>
      </c>
      <c r="E192" s="1" t="s">
        <v>6769</v>
      </c>
      <c r="F192" s="1" t="s">
        <v>6770</v>
      </c>
      <c r="G192" s="1" t="s">
        <v>6771</v>
      </c>
      <c r="H192" s="1">
        <v>1</v>
      </c>
      <c r="I192" s="1" t="s">
        <v>6772</v>
      </c>
      <c r="J192" s="1" t="s">
        <v>6207</v>
      </c>
      <c r="K192" s="62">
        <v>2003</v>
      </c>
      <c r="L192" s="1" t="str">
        <f t="shared" si="5"/>
        <v>http://www.tandfebooks.com/isbn/9780203911204</v>
      </c>
    </row>
    <row r="193" spans="1:12">
      <c r="A193" s="1">
        <v>152</v>
      </c>
      <c r="B193" s="1" t="s">
        <v>6479</v>
      </c>
      <c r="C193" s="1" t="s">
        <v>6480</v>
      </c>
      <c r="D193" s="1" t="s">
        <v>6481</v>
      </c>
      <c r="E193" s="1" t="s">
        <v>6482</v>
      </c>
      <c r="F193" s="1" t="s">
        <v>6483</v>
      </c>
      <c r="G193" s="1" t="s">
        <v>6484</v>
      </c>
      <c r="H193" s="1">
        <v>1</v>
      </c>
      <c r="I193" s="1" t="s">
        <v>6485</v>
      </c>
      <c r="J193" s="1" t="s">
        <v>5446</v>
      </c>
      <c r="K193" s="62">
        <v>2009</v>
      </c>
      <c r="L193" s="1" t="str">
        <f t="shared" si="5"/>
        <v>http://www.tandfebooks.com/isbn/9780203881071</v>
      </c>
    </row>
    <row r="194" spans="1:12">
      <c r="A194" s="1">
        <v>158</v>
      </c>
      <c r="B194" s="1" t="s">
        <v>6479</v>
      </c>
      <c r="C194" s="1" t="s">
        <v>6696</v>
      </c>
      <c r="D194" s="1" t="s">
        <v>6697</v>
      </c>
      <c r="E194" s="1" t="s">
        <v>6698</v>
      </c>
      <c r="F194" s="1" t="s">
        <v>6699</v>
      </c>
      <c r="G194" s="1" t="s">
        <v>6700</v>
      </c>
      <c r="H194" s="1">
        <v>1</v>
      </c>
      <c r="I194" s="1" t="s">
        <v>6701</v>
      </c>
      <c r="J194" s="1" t="s">
        <v>6207</v>
      </c>
      <c r="K194" s="62">
        <v>2004</v>
      </c>
      <c r="L194" s="1" t="str">
        <f t="shared" ref="L194:L201" si="6">HYPERLINK("http://www.tandfebooks.com/isbn/" &amp; F194)</f>
        <v>http://www.tandfebooks.com/isbn/9780203020470</v>
      </c>
    </row>
    <row r="195" spans="1:12">
      <c r="A195" s="1">
        <v>166</v>
      </c>
      <c r="B195" s="1" t="s">
        <v>6479</v>
      </c>
      <c r="C195" s="1" t="s">
        <v>6517</v>
      </c>
      <c r="D195" s="1" t="s">
        <v>6518</v>
      </c>
      <c r="E195" s="1" t="s">
        <v>6773</v>
      </c>
      <c r="F195" s="1" t="s">
        <v>6774</v>
      </c>
      <c r="G195" s="1" t="s">
        <v>6775</v>
      </c>
      <c r="H195" s="1">
        <v>1</v>
      </c>
      <c r="I195" s="1" t="s">
        <v>6776</v>
      </c>
      <c r="J195" s="1" t="s">
        <v>6207</v>
      </c>
      <c r="K195" s="62">
        <v>2003</v>
      </c>
      <c r="L195" s="1" t="str">
        <f t="shared" si="6"/>
        <v>http://www.tandfebooks.com/isbn/9780203912362</v>
      </c>
    </row>
    <row r="196" spans="1:12">
      <c r="A196" s="1">
        <v>167</v>
      </c>
      <c r="B196" s="1" t="s">
        <v>6479</v>
      </c>
      <c r="C196" s="1" t="s">
        <v>6517</v>
      </c>
      <c r="D196" s="1" t="s">
        <v>6518</v>
      </c>
      <c r="E196" s="1" t="s">
        <v>6519</v>
      </c>
      <c r="F196" s="1" t="s">
        <v>6520</v>
      </c>
      <c r="G196" s="1" t="s">
        <v>6521</v>
      </c>
      <c r="H196" s="1">
        <v>2</v>
      </c>
      <c r="I196" s="1" t="s">
        <v>6522</v>
      </c>
      <c r="J196" s="1" t="s">
        <v>6207</v>
      </c>
      <c r="K196" s="62">
        <v>2003</v>
      </c>
      <c r="L196" s="1" t="str">
        <f t="shared" si="6"/>
        <v>http://www.tandfebooks.com/isbn/9780203911730</v>
      </c>
    </row>
    <row r="197" spans="1:12">
      <c r="A197" s="1">
        <v>168</v>
      </c>
      <c r="B197" s="1" t="s">
        <v>6479</v>
      </c>
      <c r="C197" s="1" t="s">
        <v>6517</v>
      </c>
      <c r="D197" s="1" t="s">
        <v>6752</v>
      </c>
      <c r="E197" s="1" t="s">
        <v>6519</v>
      </c>
      <c r="F197" s="1" t="s">
        <v>6753</v>
      </c>
      <c r="G197" s="1" t="s">
        <v>6754</v>
      </c>
      <c r="H197" s="1">
        <v>1</v>
      </c>
      <c r="I197" s="1" t="s">
        <v>6755</v>
      </c>
      <c r="J197" s="1" t="s">
        <v>6207</v>
      </c>
      <c r="K197" s="62">
        <v>2002</v>
      </c>
      <c r="L197" s="1" t="str">
        <f t="shared" si="6"/>
        <v>http://www.tandfebooks.com/isbn/9780203910573</v>
      </c>
    </row>
    <row r="198" spans="1:12">
      <c r="A198" s="1">
        <v>169</v>
      </c>
      <c r="B198" s="1" t="s">
        <v>6479</v>
      </c>
      <c r="C198" s="1" t="s">
        <v>6517</v>
      </c>
      <c r="D198" s="1" t="s">
        <v>6518</v>
      </c>
      <c r="E198" s="1" t="s">
        <v>6519</v>
      </c>
      <c r="F198" s="1" t="s">
        <v>6749</v>
      </c>
      <c r="G198" s="1" t="s">
        <v>6750</v>
      </c>
      <c r="H198" s="1">
        <v>1</v>
      </c>
      <c r="I198" s="1" t="s">
        <v>6751</v>
      </c>
      <c r="J198" s="1" t="s">
        <v>6207</v>
      </c>
      <c r="K198" s="62">
        <v>2001</v>
      </c>
      <c r="L198" s="1" t="str">
        <f t="shared" si="6"/>
        <v>http://www.tandfebooks.com/isbn/9780203908662</v>
      </c>
    </row>
    <row r="199" spans="1:12">
      <c r="A199" s="1">
        <v>181</v>
      </c>
      <c r="B199" s="1" t="s">
        <v>6479</v>
      </c>
      <c r="C199" s="1" t="s">
        <v>6627</v>
      </c>
      <c r="D199" s="1" t="s">
        <v>6783</v>
      </c>
      <c r="E199" s="1" t="s">
        <v>6784</v>
      </c>
      <c r="F199" s="1" t="s">
        <v>6785</v>
      </c>
      <c r="G199" s="1" t="s">
        <v>6786</v>
      </c>
      <c r="H199" s="1">
        <v>1</v>
      </c>
      <c r="I199" s="1" t="s">
        <v>6787</v>
      </c>
      <c r="J199" s="1" t="s">
        <v>6028</v>
      </c>
      <c r="K199" s="62">
        <v>2007</v>
      </c>
      <c r="L199" s="1" t="str">
        <f t="shared" si="6"/>
        <v>http://www.tandfebooks.com/isbn/9780203937105</v>
      </c>
    </row>
    <row r="200" spans="1:12">
      <c r="A200" s="1">
        <v>191</v>
      </c>
      <c r="B200" s="1" t="s">
        <v>6479</v>
      </c>
      <c r="C200" s="1" t="s">
        <v>6712</v>
      </c>
      <c r="D200" s="1" t="s">
        <v>6713</v>
      </c>
      <c r="E200" s="1" t="s">
        <v>6714</v>
      </c>
      <c r="F200" s="1" t="s">
        <v>6715</v>
      </c>
      <c r="G200" s="1" t="s">
        <v>6716</v>
      </c>
      <c r="H200" s="1">
        <v>2</v>
      </c>
      <c r="I200" s="1" t="s">
        <v>6717</v>
      </c>
      <c r="J200" s="1" t="s">
        <v>6207</v>
      </c>
      <c r="K200" s="62">
        <v>2003</v>
      </c>
      <c r="L200" s="1" t="str">
        <f t="shared" si="6"/>
        <v>http://www.tandfebooks.com/isbn/9780203027066</v>
      </c>
    </row>
    <row r="201" spans="1:12">
      <c r="A201" s="1">
        <v>193</v>
      </c>
      <c r="B201" s="1" t="s">
        <v>6479</v>
      </c>
      <c r="C201" s="1" t="s">
        <v>6702</v>
      </c>
      <c r="D201" s="1" t="s">
        <v>5426</v>
      </c>
      <c r="E201" s="1" t="s">
        <v>5427</v>
      </c>
      <c r="F201" s="1" t="s">
        <v>6703</v>
      </c>
      <c r="G201" s="1" t="s">
        <v>6704</v>
      </c>
      <c r="H201" s="1">
        <v>1</v>
      </c>
      <c r="I201" s="1" t="s">
        <v>6705</v>
      </c>
      <c r="J201" s="1" t="s">
        <v>5446</v>
      </c>
      <c r="K201" s="62">
        <v>2005</v>
      </c>
      <c r="L201" s="1" t="str">
        <f t="shared" si="6"/>
        <v>http://www.tandfebooks.com/isbn/9780203025314</v>
      </c>
    </row>
  </sheetData>
  <sortState xmlns:xlrd2="http://schemas.microsoft.com/office/spreadsheetml/2017/richdata2" ref="A2:L201">
    <sortCondition ref="C2:C201"/>
    <sortCondition descending="1" ref="K2:K201"/>
    <sortCondition ref="G2:G201"/>
  </sortState>
  <phoneticPr fontId="2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23"/>
  <sheetViews>
    <sheetView topLeftCell="C287" workbookViewId="0">
      <selection activeCell="F18" sqref="F18"/>
    </sheetView>
  </sheetViews>
  <sheetFormatPr defaultColWidth="8.88671875" defaultRowHeight="16.350000000000001" customHeight="1"/>
  <cols>
    <col min="1" max="1" width="4.77734375" style="142" hidden="1" customWidth="1"/>
    <col min="2" max="2" width="27.21875" style="141" hidden="1" customWidth="1"/>
    <col min="3" max="3" width="26.44140625" style="141" customWidth="1"/>
    <col min="4" max="4" width="13.33203125" style="142" hidden="1" customWidth="1"/>
    <col min="5" max="5" width="11.33203125" style="142" hidden="1" customWidth="1"/>
    <col min="6" max="6" width="78.109375" style="146" customWidth="1"/>
    <col min="7" max="7" width="4.77734375" style="142" hidden="1" customWidth="1"/>
    <col min="8" max="8" width="18.109375" style="142" hidden="1" customWidth="1"/>
    <col min="9" max="9" width="24.88671875" style="141" bestFit="1" customWidth="1"/>
    <col min="10" max="10" width="29.33203125" style="141" hidden="1" customWidth="1"/>
    <col min="11" max="11" width="7.6640625" style="142" customWidth="1"/>
    <col min="12" max="12" width="9.6640625" style="142" hidden="1" customWidth="1"/>
    <col min="13" max="13" width="15.109375" style="143" hidden="1" customWidth="1"/>
    <col min="14" max="14" width="47.33203125" style="144" bestFit="1" customWidth="1"/>
    <col min="15" max="20" width="8.88671875" style="145"/>
    <col min="21" max="16384" width="8.88671875" style="139"/>
  </cols>
  <sheetData>
    <row r="1" spans="1:20" s="134" customFormat="1" ht="16.350000000000001" customHeight="1">
      <c r="A1" s="151" t="s">
        <v>11890</v>
      </c>
      <c r="B1" s="152" t="s">
        <v>11891</v>
      </c>
      <c r="C1" s="152" t="s">
        <v>11892</v>
      </c>
      <c r="D1" s="153" t="s">
        <v>11893</v>
      </c>
      <c r="E1" s="153" t="s">
        <v>11894</v>
      </c>
      <c r="F1" s="154" t="s">
        <v>11895</v>
      </c>
      <c r="G1" s="152" t="s">
        <v>11896</v>
      </c>
      <c r="H1" s="152" t="s">
        <v>11897</v>
      </c>
      <c r="I1" s="152" t="s">
        <v>11898</v>
      </c>
      <c r="J1" s="152" t="s">
        <v>11899</v>
      </c>
      <c r="K1" s="152" t="s">
        <v>11900</v>
      </c>
      <c r="L1" s="152" t="s">
        <v>11901</v>
      </c>
      <c r="M1" s="152" t="s">
        <v>11902</v>
      </c>
      <c r="N1" s="155" t="s">
        <v>11903</v>
      </c>
      <c r="O1" s="133"/>
      <c r="P1" s="133"/>
      <c r="Q1" s="133"/>
      <c r="R1" s="133"/>
      <c r="S1" s="133"/>
      <c r="T1" s="133"/>
    </row>
    <row r="2" spans="1:20" ht="16.350000000000001" customHeight="1">
      <c r="A2" s="147">
        <v>131</v>
      </c>
      <c r="B2" s="136" t="s">
        <v>5239</v>
      </c>
      <c r="C2" s="136" t="s">
        <v>12319</v>
      </c>
      <c r="D2" s="140">
        <v>9781482236224</v>
      </c>
      <c r="E2" s="140" t="s">
        <v>12320</v>
      </c>
      <c r="F2" s="136" t="s">
        <v>12321</v>
      </c>
      <c r="G2" s="135">
        <v>1</v>
      </c>
      <c r="H2" s="135" t="s">
        <v>9648</v>
      </c>
      <c r="I2" s="136" t="s">
        <v>12322</v>
      </c>
      <c r="J2" s="136" t="s">
        <v>5446</v>
      </c>
      <c r="K2" s="135">
        <v>2016</v>
      </c>
      <c r="L2" s="136" t="s">
        <v>11907</v>
      </c>
      <c r="M2" s="136"/>
      <c r="N2" s="148" t="s">
        <v>12323</v>
      </c>
      <c r="O2" s="141"/>
      <c r="P2" s="139"/>
      <c r="Q2" s="139"/>
      <c r="R2" s="139"/>
      <c r="S2" s="139"/>
      <c r="T2" s="139"/>
    </row>
    <row r="3" spans="1:20" ht="16.350000000000001" customHeight="1">
      <c r="A3" s="147">
        <v>134</v>
      </c>
      <c r="B3" s="136" t="s">
        <v>5239</v>
      </c>
      <c r="C3" s="136" t="s">
        <v>12319</v>
      </c>
      <c r="D3" s="140">
        <v>9780429154829</v>
      </c>
      <c r="E3" s="140" t="s">
        <v>12335</v>
      </c>
      <c r="F3" s="136" t="s">
        <v>12336</v>
      </c>
      <c r="G3" s="135">
        <v>1</v>
      </c>
      <c r="H3" s="135" t="s">
        <v>9629</v>
      </c>
      <c r="I3" s="136" t="s">
        <v>12337</v>
      </c>
      <c r="J3" s="136" t="s">
        <v>5446</v>
      </c>
      <c r="K3" s="135">
        <v>2019</v>
      </c>
      <c r="L3" s="136" t="s">
        <v>11907</v>
      </c>
      <c r="M3" s="136"/>
      <c r="N3" s="148" t="s">
        <v>12338</v>
      </c>
      <c r="O3" s="141"/>
      <c r="P3" s="139"/>
      <c r="Q3" s="139"/>
      <c r="R3" s="139"/>
      <c r="S3" s="139"/>
      <c r="T3" s="139"/>
    </row>
    <row r="4" spans="1:20" ht="16.350000000000001" customHeight="1">
      <c r="A4" s="147">
        <v>284</v>
      </c>
      <c r="B4" s="136" t="s">
        <v>5361</v>
      </c>
      <c r="C4" s="136" t="s">
        <v>12319</v>
      </c>
      <c r="D4" s="140">
        <v>9780429449437</v>
      </c>
      <c r="E4" s="140" t="s">
        <v>13013</v>
      </c>
      <c r="F4" s="136" t="s">
        <v>13014</v>
      </c>
      <c r="G4" s="135">
        <v>1</v>
      </c>
      <c r="H4" s="135" t="s">
        <v>9626</v>
      </c>
      <c r="I4" s="136" t="s">
        <v>13015</v>
      </c>
      <c r="J4" s="136" t="s">
        <v>5446</v>
      </c>
      <c r="K4" s="135">
        <v>2019</v>
      </c>
      <c r="L4" s="136" t="s">
        <v>11907</v>
      </c>
      <c r="M4" s="136"/>
      <c r="N4" s="149" t="s">
        <v>13016</v>
      </c>
      <c r="O4" s="141"/>
      <c r="P4" s="139"/>
      <c r="Q4" s="139"/>
      <c r="R4" s="139"/>
      <c r="S4" s="139"/>
      <c r="T4" s="139"/>
    </row>
    <row r="5" spans="1:20" ht="16.350000000000001" customHeight="1">
      <c r="A5" s="147">
        <v>129</v>
      </c>
      <c r="B5" s="136" t="s">
        <v>5239</v>
      </c>
      <c r="C5" s="136" t="s">
        <v>12308</v>
      </c>
      <c r="D5" s="140">
        <v>9781315152257</v>
      </c>
      <c r="E5" s="140" t="s">
        <v>12309</v>
      </c>
      <c r="F5" s="136" t="s">
        <v>12310</v>
      </c>
      <c r="G5" s="135">
        <v>1</v>
      </c>
      <c r="H5" s="135" t="s">
        <v>9626</v>
      </c>
      <c r="I5" s="136" t="s">
        <v>12311</v>
      </c>
      <c r="J5" s="136" t="s">
        <v>5446</v>
      </c>
      <c r="K5" s="135">
        <v>2019</v>
      </c>
      <c r="L5" s="136" t="s">
        <v>11907</v>
      </c>
      <c r="M5" s="136"/>
      <c r="N5" s="148" t="s">
        <v>12312</v>
      </c>
      <c r="O5" s="141"/>
      <c r="P5" s="139"/>
      <c r="Q5" s="139"/>
      <c r="R5" s="139"/>
      <c r="S5" s="139"/>
      <c r="T5" s="139"/>
    </row>
    <row r="6" spans="1:20" ht="16.350000000000001" customHeight="1">
      <c r="A6" s="147">
        <v>132</v>
      </c>
      <c r="B6" s="136" t="s">
        <v>5239</v>
      </c>
      <c r="C6" s="136" t="s">
        <v>12324</v>
      </c>
      <c r="D6" s="140">
        <v>9780429402012</v>
      </c>
      <c r="E6" s="140" t="s">
        <v>12325</v>
      </c>
      <c r="F6" s="136" t="s">
        <v>12326</v>
      </c>
      <c r="G6" s="135">
        <v>1</v>
      </c>
      <c r="H6" s="135" t="s">
        <v>9648</v>
      </c>
      <c r="I6" s="136" t="s">
        <v>12327</v>
      </c>
      <c r="J6" s="136" t="s">
        <v>5446</v>
      </c>
      <c r="K6" s="135">
        <v>2019</v>
      </c>
      <c r="L6" s="136" t="s">
        <v>11907</v>
      </c>
      <c r="M6" s="136"/>
      <c r="N6" s="148" t="s">
        <v>12328</v>
      </c>
      <c r="O6" s="141"/>
      <c r="P6" s="139"/>
      <c r="Q6" s="139"/>
      <c r="R6" s="139"/>
      <c r="S6" s="139"/>
      <c r="T6" s="139"/>
    </row>
    <row r="7" spans="1:20" ht="16.350000000000001" customHeight="1">
      <c r="A7" s="147">
        <v>147</v>
      </c>
      <c r="B7" s="136" t="s">
        <v>5239</v>
      </c>
      <c r="C7" s="136" t="s">
        <v>12324</v>
      </c>
      <c r="D7" s="140">
        <v>9781498722452</v>
      </c>
      <c r="E7" s="140" t="s">
        <v>12393</v>
      </c>
      <c r="F7" s="136" t="s">
        <v>12394</v>
      </c>
      <c r="G7" s="135">
        <v>1</v>
      </c>
      <c r="H7" s="135" t="s">
        <v>9626</v>
      </c>
      <c r="I7" s="136" t="s">
        <v>12395</v>
      </c>
      <c r="J7" s="136" t="s">
        <v>5446</v>
      </c>
      <c r="K7" s="135">
        <v>2017</v>
      </c>
      <c r="L7" s="136" t="s">
        <v>11907</v>
      </c>
      <c r="M7" s="136"/>
      <c r="N7" s="149" t="s">
        <v>12396</v>
      </c>
      <c r="O7" s="141"/>
      <c r="P7" s="139"/>
      <c r="Q7" s="139"/>
      <c r="R7" s="139"/>
      <c r="S7" s="139"/>
      <c r="T7" s="139"/>
    </row>
    <row r="8" spans="1:20" ht="16.350000000000001" customHeight="1">
      <c r="A8" s="147">
        <v>170</v>
      </c>
      <c r="B8" s="136" t="s">
        <v>5239</v>
      </c>
      <c r="C8" s="136" t="s">
        <v>12324</v>
      </c>
      <c r="D8" s="140">
        <v>9780429057755</v>
      </c>
      <c r="E8" s="140" t="s">
        <v>12495</v>
      </c>
      <c r="F8" s="136" t="s">
        <v>12496</v>
      </c>
      <c r="G8" s="135">
        <v>1</v>
      </c>
      <c r="H8" s="135" t="s">
        <v>9626</v>
      </c>
      <c r="I8" s="136" t="s">
        <v>12497</v>
      </c>
      <c r="J8" s="136" t="s">
        <v>5446</v>
      </c>
      <c r="K8" s="135">
        <v>2019</v>
      </c>
      <c r="L8" s="136" t="s">
        <v>11907</v>
      </c>
      <c r="M8" s="136"/>
      <c r="N8" s="149" t="s">
        <v>12498</v>
      </c>
      <c r="O8" s="141"/>
      <c r="P8" s="139"/>
      <c r="Q8" s="139"/>
      <c r="R8" s="139"/>
      <c r="S8" s="139"/>
      <c r="T8" s="139"/>
    </row>
    <row r="9" spans="1:20" ht="16.350000000000001" customHeight="1">
      <c r="A9" s="147">
        <v>270</v>
      </c>
      <c r="B9" s="136" t="s">
        <v>5361</v>
      </c>
      <c r="C9" s="136" t="s">
        <v>12324</v>
      </c>
      <c r="D9" s="140">
        <v>9781315165011</v>
      </c>
      <c r="E9" s="140" t="s">
        <v>12952</v>
      </c>
      <c r="F9" s="136" t="s">
        <v>12953</v>
      </c>
      <c r="G9" s="135">
        <v>1</v>
      </c>
      <c r="H9" s="135" t="s">
        <v>9648</v>
      </c>
      <c r="I9" s="136" t="s">
        <v>12954</v>
      </c>
      <c r="J9" s="136" t="s">
        <v>5446</v>
      </c>
      <c r="K9" s="135">
        <v>2019</v>
      </c>
      <c r="L9" s="136" t="s">
        <v>11907</v>
      </c>
      <c r="M9" s="136"/>
      <c r="N9" s="149" t="s">
        <v>12955</v>
      </c>
      <c r="O9" s="141"/>
      <c r="P9" s="139"/>
      <c r="Q9" s="139"/>
      <c r="R9" s="139"/>
      <c r="S9" s="139"/>
      <c r="T9" s="139"/>
    </row>
    <row r="10" spans="1:20" ht="16.350000000000001" customHeight="1">
      <c r="A10" s="147">
        <v>144</v>
      </c>
      <c r="B10" s="136" t="s">
        <v>5239</v>
      </c>
      <c r="C10" s="136" t="s">
        <v>12379</v>
      </c>
      <c r="D10" s="140">
        <v>9781315119533</v>
      </c>
      <c r="E10" s="140" t="s">
        <v>12380</v>
      </c>
      <c r="F10" s="136" t="s">
        <v>12381</v>
      </c>
      <c r="G10" s="135">
        <v>1</v>
      </c>
      <c r="H10" s="135" t="s">
        <v>9626</v>
      </c>
      <c r="I10" s="136" t="s">
        <v>12382</v>
      </c>
      <c r="J10" s="136" t="s">
        <v>5446</v>
      </c>
      <c r="K10" s="135">
        <v>2018</v>
      </c>
      <c r="L10" s="136" t="s">
        <v>11907</v>
      </c>
      <c r="M10" s="136"/>
      <c r="N10" s="149" t="s">
        <v>12383</v>
      </c>
      <c r="O10" s="141"/>
      <c r="P10" s="139"/>
      <c r="Q10" s="139"/>
      <c r="R10" s="139"/>
      <c r="S10" s="139"/>
      <c r="T10" s="139"/>
    </row>
    <row r="11" spans="1:20" ht="16.350000000000001" customHeight="1">
      <c r="A11" s="147">
        <v>146</v>
      </c>
      <c r="B11" s="136" t="s">
        <v>5239</v>
      </c>
      <c r="C11" s="136" t="s">
        <v>12379</v>
      </c>
      <c r="D11" s="140">
        <v>9781315108025</v>
      </c>
      <c r="E11" s="140" t="s">
        <v>12389</v>
      </c>
      <c r="F11" s="136" t="s">
        <v>12390</v>
      </c>
      <c r="G11" s="135">
        <v>1</v>
      </c>
      <c r="H11" s="135" t="s">
        <v>9626</v>
      </c>
      <c r="I11" s="136" t="s">
        <v>12391</v>
      </c>
      <c r="J11" s="136" t="s">
        <v>5446</v>
      </c>
      <c r="K11" s="135">
        <v>2019</v>
      </c>
      <c r="L11" s="136" t="s">
        <v>11907</v>
      </c>
      <c r="M11" s="136"/>
      <c r="N11" s="149" t="s">
        <v>12392</v>
      </c>
      <c r="O11" s="141"/>
      <c r="P11" s="139"/>
      <c r="Q11" s="139"/>
      <c r="R11" s="139"/>
      <c r="S11" s="139"/>
      <c r="T11" s="139"/>
    </row>
    <row r="12" spans="1:20" ht="16.350000000000001" customHeight="1">
      <c r="A12" s="147">
        <v>151</v>
      </c>
      <c r="B12" s="136" t="s">
        <v>5239</v>
      </c>
      <c r="C12" s="136" t="s">
        <v>12379</v>
      </c>
      <c r="D12" s="140">
        <v>9781315201108</v>
      </c>
      <c r="E12" s="140" t="s">
        <v>12414</v>
      </c>
      <c r="F12" s="136" t="s">
        <v>12415</v>
      </c>
      <c r="G12" s="135">
        <v>1</v>
      </c>
      <c r="H12" s="135" t="s">
        <v>9629</v>
      </c>
      <c r="I12" s="136" t="s">
        <v>12416</v>
      </c>
      <c r="J12" s="136" t="s">
        <v>5446</v>
      </c>
      <c r="K12" s="135">
        <v>2019</v>
      </c>
      <c r="L12" s="136" t="s">
        <v>11907</v>
      </c>
      <c r="M12" s="136"/>
      <c r="N12" s="149" t="s">
        <v>12417</v>
      </c>
      <c r="O12" s="141"/>
      <c r="P12" s="139"/>
      <c r="Q12" s="139"/>
      <c r="R12" s="139"/>
      <c r="S12" s="139"/>
      <c r="T12" s="139"/>
    </row>
    <row r="13" spans="1:20" ht="16.350000000000001" customHeight="1">
      <c r="A13" s="147">
        <v>136</v>
      </c>
      <c r="B13" s="136" t="s">
        <v>5239</v>
      </c>
      <c r="C13" s="136" t="s">
        <v>12344</v>
      </c>
      <c r="D13" s="140">
        <v>9781315380629</v>
      </c>
      <c r="E13" s="140" t="s">
        <v>12345</v>
      </c>
      <c r="F13" s="136" t="s">
        <v>12346</v>
      </c>
      <c r="G13" s="135">
        <v>1</v>
      </c>
      <c r="H13" s="135" t="s">
        <v>9626</v>
      </c>
      <c r="I13" s="136" t="s">
        <v>12347</v>
      </c>
      <c r="J13" s="136" t="s">
        <v>5446</v>
      </c>
      <c r="K13" s="135">
        <v>2017</v>
      </c>
      <c r="L13" s="136" t="s">
        <v>11907</v>
      </c>
      <c r="M13" s="136"/>
      <c r="N13" s="148" t="s">
        <v>12348</v>
      </c>
      <c r="O13" s="141"/>
      <c r="P13" s="139"/>
      <c r="Q13" s="139"/>
      <c r="R13" s="139"/>
      <c r="S13" s="139"/>
      <c r="T13" s="139"/>
    </row>
    <row r="14" spans="1:20" ht="16.350000000000001" customHeight="1">
      <c r="A14" s="147">
        <v>166</v>
      </c>
      <c r="B14" s="136" t="s">
        <v>5239</v>
      </c>
      <c r="C14" s="136" t="s">
        <v>12344</v>
      </c>
      <c r="D14" s="140">
        <v>9781482240016</v>
      </c>
      <c r="E14" s="140" t="s">
        <v>12479</v>
      </c>
      <c r="F14" s="136" t="s">
        <v>12480</v>
      </c>
      <c r="G14" s="135">
        <v>1</v>
      </c>
      <c r="H14" s="135" t="s">
        <v>9626</v>
      </c>
      <c r="I14" s="136" t="s">
        <v>12481</v>
      </c>
      <c r="J14" s="136" t="s">
        <v>5446</v>
      </c>
      <c r="K14" s="135">
        <v>2019</v>
      </c>
      <c r="L14" s="136" t="s">
        <v>11907</v>
      </c>
      <c r="M14" s="136" t="s">
        <v>12317</v>
      </c>
      <c r="N14" s="149" t="s">
        <v>12482</v>
      </c>
      <c r="O14" s="141"/>
      <c r="P14" s="139"/>
      <c r="Q14" s="139"/>
      <c r="R14" s="139"/>
      <c r="S14" s="139"/>
      <c r="T14" s="139"/>
    </row>
    <row r="15" spans="1:20" ht="16.350000000000001" customHeight="1">
      <c r="A15" s="147">
        <v>172</v>
      </c>
      <c r="B15" s="136" t="s">
        <v>5239</v>
      </c>
      <c r="C15" s="136" t="s">
        <v>12503</v>
      </c>
      <c r="D15" s="140">
        <v>9781315151311</v>
      </c>
      <c r="E15" s="140" t="s">
        <v>12504</v>
      </c>
      <c r="F15" s="136" t="s">
        <v>12505</v>
      </c>
      <c r="G15" s="135">
        <v>1</v>
      </c>
      <c r="H15" s="135" t="s">
        <v>9748</v>
      </c>
      <c r="I15" s="136" t="s">
        <v>12506</v>
      </c>
      <c r="J15" s="136" t="s">
        <v>5446</v>
      </c>
      <c r="K15" s="135">
        <v>2019</v>
      </c>
      <c r="L15" s="136" t="s">
        <v>11907</v>
      </c>
      <c r="M15" s="136"/>
      <c r="N15" s="149" t="s">
        <v>12507</v>
      </c>
      <c r="O15" s="141"/>
      <c r="P15" s="139"/>
      <c r="Q15" s="139"/>
      <c r="R15" s="139"/>
      <c r="S15" s="139"/>
      <c r="T15" s="139"/>
    </row>
    <row r="16" spans="1:20" ht="16.350000000000001" customHeight="1">
      <c r="A16" s="147">
        <v>153</v>
      </c>
      <c r="B16" s="136" t="s">
        <v>5239</v>
      </c>
      <c r="C16" s="136" t="s">
        <v>12422</v>
      </c>
      <c r="D16" s="140">
        <v>9781315177755</v>
      </c>
      <c r="E16" s="140" t="s">
        <v>12423</v>
      </c>
      <c r="F16" s="136" t="s">
        <v>12424</v>
      </c>
      <c r="G16" s="135">
        <v>1</v>
      </c>
      <c r="H16" s="135" t="s">
        <v>9626</v>
      </c>
      <c r="I16" s="136" t="s">
        <v>12425</v>
      </c>
      <c r="J16" s="136" t="s">
        <v>5446</v>
      </c>
      <c r="K16" s="135">
        <v>2018</v>
      </c>
      <c r="L16" s="136" t="s">
        <v>11907</v>
      </c>
      <c r="M16" s="136"/>
      <c r="N16" s="149" t="s">
        <v>12426</v>
      </c>
      <c r="O16" s="141"/>
      <c r="P16" s="139"/>
      <c r="Q16" s="139"/>
      <c r="R16" s="139"/>
      <c r="S16" s="139"/>
      <c r="T16" s="139"/>
    </row>
    <row r="17" spans="1:20" ht="16.350000000000001" customHeight="1">
      <c r="A17" s="147">
        <v>156</v>
      </c>
      <c r="B17" s="136" t="s">
        <v>5239</v>
      </c>
      <c r="C17" s="136" t="s">
        <v>12422</v>
      </c>
      <c r="D17" s="140">
        <v>9781351246989</v>
      </c>
      <c r="E17" s="140" t="s">
        <v>12437</v>
      </c>
      <c r="F17" s="136" t="s">
        <v>12438</v>
      </c>
      <c r="G17" s="135">
        <v>1</v>
      </c>
      <c r="H17" s="135" t="s">
        <v>9626</v>
      </c>
      <c r="I17" s="136" t="s">
        <v>12439</v>
      </c>
      <c r="J17" s="136" t="s">
        <v>5446</v>
      </c>
      <c r="K17" s="135">
        <v>2018</v>
      </c>
      <c r="L17" s="136" t="s">
        <v>11907</v>
      </c>
      <c r="M17" s="136"/>
      <c r="N17" s="149" t="s">
        <v>12440</v>
      </c>
      <c r="O17" s="141"/>
      <c r="P17" s="139"/>
      <c r="Q17" s="139"/>
      <c r="R17" s="139"/>
      <c r="S17" s="139"/>
      <c r="T17" s="139"/>
    </row>
    <row r="18" spans="1:20" ht="16.350000000000001" customHeight="1">
      <c r="A18" s="147">
        <v>148</v>
      </c>
      <c r="B18" s="136" t="s">
        <v>5239</v>
      </c>
      <c r="C18" s="136" t="s">
        <v>12397</v>
      </c>
      <c r="D18" s="140">
        <v>9781315365749</v>
      </c>
      <c r="E18" s="140" t="s">
        <v>12398</v>
      </c>
      <c r="F18" s="136" t="s">
        <v>12399</v>
      </c>
      <c r="G18" s="135">
        <v>1</v>
      </c>
      <c r="H18" s="135" t="s">
        <v>9626</v>
      </c>
      <c r="I18" s="136" t="s">
        <v>12400</v>
      </c>
      <c r="J18" s="136" t="s">
        <v>12401</v>
      </c>
      <c r="K18" s="135">
        <v>2017</v>
      </c>
      <c r="L18" s="136" t="s">
        <v>11907</v>
      </c>
      <c r="M18" s="136"/>
      <c r="N18" s="149" t="s">
        <v>12402</v>
      </c>
      <c r="O18" s="141"/>
      <c r="P18" s="139"/>
      <c r="Q18" s="139"/>
      <c r="R18" s="139"/>
      <c r="S18" s="139"/>
      <c r="T18" s="139"/>
    </row>
    <row r="19" spans="1:20" ht="16.350000000000001" customHeight="1">
      <c r="A19" s="147">
        <v>162</v>
      </c>
      <c r="B19" s="136" t="s">
        <v>5239</v>
      </c>
      <c r="C19" s="136" t="s">
        <v>12397</v>
      </c>
      <c r="D19" s="140">
        <v>9780429435003</v>
      </c>
      <c r="E19" s="140" t="s">
        <v>12462</v>
      </c>
      <c r="F19" s="136" t="s">
        <v>12463</v>
      </c>
      <c r="G19" s="135">
        <v>1</v>
      </c>
      <c r="H19" s="135" t="s">
        <v>9648</v>
      </c>
      <c r="I19" s="136" t="s">
        <v>12464</v>
      </c>
      <c r="J19" s="136" t="s">
        <v>5446</v>
      </c>
      <c r="K19" s="135">
        <v>2019</v>
      </c>
      <c r="L19" s="136" t="s">
        <v>11907</v>
      </c>
      <c r="M19" s="136" t="s">
        <v>12465</v>
      </c>
      <c r="N19" s="149" t="s">
        <v>12466</v>
      </c>
      <c r="O19" s="141"/>
      <c r="P19" s="139"/>
      <c r="Q19" s="139"/>
      <c r="R19" s="139"/>
      <c r="S19" s="139"/>
      <c r="T19" s="139"/>
    </row>
    <row r="20" spans="1:20" ht="16.350000000000001" customHeight="1">
      <c r="A20" s="147">
        <v>163</v>
      </c>
      <c r="B20" s="136" t="s">
        <v>5239</v>
      </c>
      <c r="C20" s="136" t="s">
        <v>12397</v>
      </c>
      <c r="D20" s="140">
        <v>9781498749244</v>
      </c>
      <c r="E20" s="140" t="s">
        <v>12467</v>
      </c>
      <c r="F20" s="136" t="s">
        <v>12468</v>
      </c>
      <c r="G20" s="135">
        <v>1</v>
      </c>
      <c r="H20" s="135" t="s">
        <v>9648</v>
      </c>
      <c r="I20" s="136" t="s">
        <v>12469</v>
      </c>
      <c r="J20" s="136" t="s">
        <v>5446</v>
      </c>
      <c r="K20" s="135">
        <v>2017</v>
      </c>
      <c r="L20" s="136" t="s">
        <v>11907</v>
      </c>
      <c r="M20" s="136"/>
      <c r="N20" s="149" t="s">
        <v>12470</v>
      </c>
      <c r="O20" s="141"/>
      <c r="P20" s="139"/>
      <c r="Q20" s="139"/>
      <c r="R20" s="139"/>
      <c r="S20" s="139"/>
      <c r="T20" s="139"/>
    </row>
    <row r="21" spans="1:20" ht="16.350000000000001" customHeight="1">
      <c r="A21" s="147">
        <v>165</v>
      </c>
      <c r="B21" s="136" t="s">
        <v>5239</v>
      </c>
      <c r="C21" s="136" t="s">
        <v>12397</v>
      </c>
      <c r="D21" s="140">
        <v>9781498714365</v>
      </c>
      <c r="E21" s="140" t="s">
        <v>12475</v>
      </c>
      <c r="F21" s="136" t="s">
        <v>12476</v>
      </c>
      <c r="G21" s="135">
        <v>1</v>
      </c>
      <c r="H21" s="135" t="s">
        <v>9626</v>
      </c>
      <c r="I21" s="136" t="s">
        <v>12477</v>
      </c>
      <c r="J21" s="136" t="s">
        <v>12401</v>
      </c>
      <c r="K21" s="135">
        <v>2015</v>
      </c>
      <c r="L21" s="136" t="s">
        <v>11907</v>
      </c>
      <c r="M21" s="136"/>
      <c r="N21" s="149" t="s">
        <v>12478</v>
      </c>
      <c r="O21" s="141"/>
      <c r="P21" s="139"/>
      <c r="Q21" s="139"/>
      <c r="R21" s="139"/>
      <c r="S21" s="139"/>
      <c r="T21" s="139"/>
    </row>
    <row r="22" spans="1:20" ht="16.350000000000001" customHeight="1">
      <c r="A22" s="147">
        <v>154</v>
      </c>
      <c r="B22" s="136" t="s">
        <v>5239</v>
      </c>
      <c r="C22" s="136" t="s">
        <v>12427</v>
      </c>
      <c r="D22" s="140">
        <v>9781315366234</v>
      </c>
      <c r="E22" s="140" t="s">
        <v>12428</v>
      </c>
      <c r="F22" s="136" t="s">
        <v>12429</v>
      </c>
      <c r="G22" s="135">
        <v>1</v>
      </c>
      <c r="H22" s="135" t="s">
        <v>9626</v>
      </c>
      <c r="I22" s="136" t="s">
        <v>12430</v>
      </c>
      <c r="J22" s="136" t="s">
        <v>12401</v>
      </c>
      <c r="K22" s="135">
        <v>2017</v>
      </c>
      <c r="L22" s="136" t="s">
        <v>11907</v>
      </c>
      <c r="M22" s="136"/>
      <c r="N22" s="149" t="s">
        <v>12431</v>
      </c>
      <c r="O22" s="141"/>
      <c r="P22" s="139"/>
      <c r="Q22" s="139"/>
      <c r="R22" s="139"/>
      <c r="S22" s="139"/>
      <c r="T22" s="139"/>
    </row>
    <row r="23" spans="1:20" ht="16.350000000000001" customHeight="1">
      <c r="A23" s="147">
        <v>167</v>
      </c>
      <c r="B23" s="136" t="s">
        <v>5239</v>
      </c>
      <c r="C23" s="136" t="s">
        <v>12427</v>
      </c>
      <c r="D23" s="140">
        <v>9780429023309</v>
      </c>
      <c r="E23" s="140" t="s">
        <v>12483</v>
      </c>
      <c r="F23" s="136" t="s">
        <v>12484</v>
      </c>
      <c r="G23" s="135">
        <v>1</v>
      </c>
      <c r="H23" s="135" t="s">
        <v>9648</v>
      </c>
      <c r="I23" s="136" t="s">
        <v>12485</v>
      </c>
      <c r="J23" s="136" t="s">
        <v>12401</v>
      </c>
      <c r="K23" s="135">
        <v>2019</v>
      </c>
      <c r="L23" s="136" t="s">
        <v>11907</v>
      </c>
      <c r="M23" s="136"/>
      <c r="N23" s="149" t="s">
        <v>12486</v>
      </c>
      <c r="O23" s="141"/>
      <c r="P23" s="139"/>
      <c r="Q23" s="139"/>
      <c r="R23" s="139"/>
      <c r="S23" s="139"/>
      <c r="T23" s="139"/>
    </row>
    <row r="24" spans="1:20" ht="16.350000000000001" customHeight="1">
      <c r="A24" s="147">
        <v>137</v>
      </c>
      <c r="B24" s="136" t="s">
        <v>5239</v>
      </c>
      <c r="C24" s="136" t="s">
        <v>12349</v>
      </c>
      <c r="D24" s="140">
        <v>9780203729847</v>
      </c>
      <c r="E24" s="140" t="s">
        <v>12350</v>
      </c>
      <c r="F24" s="136" t="s">
        <v>12351</v>
      </c>
      <c r="G24" s="135">
        <v>1</v>
      </c>
      <c r="H24" s="135" t="s">
        <v>9629</v>
      </c>
      <c r="I24" s="136" t="s">
        <v>12352</v>
      </c>
      <c r="J24" s="136" t="s">
        <v>5446</v>
      </c>
      <c r="K24" s="135">
        <v>2018</v>
      </c>
      <c r="L24" s="136" t="s">
        <v>11907</v>
      </c>
      <c r="M24" s="136" t="s">
        <v>12353</v>
      </c>
      <c r="N24" s="148" t="s">
        <v>12354</v>
      </c>
      <c r="O24" s="141"/>
      <c r="P24" s="139"/>
      <c r="Q24" s="139"/>
      <c r="R24" s="139"/>
      <c r="S24" s="139"/>
      <c r="T24" s="139"/>
    </row>
    <row r="25" spans="1:20" ht="16.350000000000001" customHeight="1">
      <c r="A25" s="147">
        <v>138</v>
      </c>
      <c r="B25" s="136" t="s">
        <v>5239</v>
      </c>
      <c r="C25" s="136" t="s">
        <v>12349</v>
      </c>
      <c r="D25" s="140">
        <v>9780203729755</v>
      </c>
      <c r="E25" s="140" t="s">
        <v>12355</v>
      </c>
      <c r="F25" s="136" t="s">
        <v>12356</v>
      </c>
      <c r="G25" s="135">
        <v>1</v>
      </c>
      <c r="H25" s="135" t="s">
        <v>9629</v>
      </c>
      <c r="I25" s="136" t="s">
        <v>12352</v>
      </c>
      <c r="J25" s="136" t="s">
        <v>5446</v>
      </c>
      <c r="K25" s="135">
        <v>2018</v>
      </c>
      <c r="L25" s="136" t="s">
        <v>11907</v>
      </c>
      <c r="M25" s="136" t="s">
        <v>12353</v>
      </c>
      <c r="N25" s="148" t="s">
        <v>12357</v>
      </c>
      <c r="O25" s="141"/>
      <c r="P25" s="139"/>
      <c r="Q25" s="139"/>
      <c r="R25" s="139"/>
      <c r="S25" s="139"/>
      <c r="T25" s="139"/>
    </row>
    <row r="26" spans="1:20" ht="16.350000000000001" customHeight="1">
      <c r="A26" s="147">
        <v>168</v>
      </c>
      <c r="B26" s="136" t="s">
        <v>5239</v>
      </c>
      <c r="C26" s="136" t="s">
        <v>12349</v>
      </c>
      <c r="D26" s="140">
        <v>9781482223941</v>
      </c>
      <c r="E26" s="140" t="s">
        <v>12487</v>
      </c>
      <c r="F26" s="136" t="s">
        <v>12488</v>
      </c>
      <c r="G26" s="135">
        <v>1</v>
      </c>
      <c r="H26" s="135" t="s">
        <v>9648</v>
      </c>
      <c r="I26" s="136" t="s">
        <v>12489</v>
      </c>
      <c r="J26" s="136" t="s">
        <v>5446</v>
      </c>
      <c r="K26" s="135">
        <v>2017</v>
      </c>
      <c r="L26" s="136" t="s">
        <v>11907</v>
      </c>
      <c r="M26" s="136" t="s">
        <v>12353</v>
      </c>
      <c r="N26" s="149" t="s">
        <v>12490</v>
      </c>
      <c r="O26" s="141"/>
      <c r="P26" s="139"/>
      <c r="Q26" s="139"/>
      <c r="R26" s="139"/>
      <c r="S26" s="139"/>
      <c r="T26" s="139"/>
    </row>
    <row r="27" spans="1:20" ht="16.350000000000001" customHeight="1">
      <c r="A27" s="147">
        <v>145</v>
      </c>
      <c r="B27" s="136" t="s">
        <v>5239</v>
      </c>
      <c r="C27" s="136" t="s">
        <v>12384</v>
      </c>
      <c r="D27" s="140">
        <v>9780429156304</v>
      </c>
      <c r="E27" s="140" t="s">
        <v>12385</v>
      </c>
      <c r="F27" s="136" t="s">
        <v>12386</v>
      </c>
      <c r="G27" s="135">
        <v>1</v>
      </c>
      <c r="H27" s="135" t="s">
        <v>9800</v>
      </c>
      <c r="I27" s="136" t="s">
        <v>12387</v>
      </c>
      <c r="J27" s="136" t="s">
        <v>5446</v>
      </c>
      <c r="K27" s="135">
        <v>2020</v>
      </c>
      <c r="L27" s="136" t="s">
        <v>11907</v>
      </c>
      <c r="M27" s="136"/>
      <c r="N27" s="149" t="s">
        <v>12388</v>
      </c>
      <c r="O27" s="141"/>
      <c r="P27" s="139"/>
      <c r="Q27" s="139"/>
      <c r="R27" s="139"/>
      <c r="S27" s="139"/>
      <c r="T27" s="139"/>
    </row>
    <row r="28" spans="1:20" ht="16.350000000000001" customHeight="1">
      <c r="A28" s="147">
        <v>158</v>
      </c>
      <c r="B28" s="136" t="s">
        <v>5239</v>
      </c>
      <c r="C28" s="136" t="s">
        <v>12384</v>
      </c>
      <c r="D28" s="140">
        <v>9781351175975</v>
      </c>
      <c r="E28" s="140" t="s">
        <v>12445</v>
      </c>
      <c r="F28" s="136" t="s">
        <v>12446</v>
      </c>
      <c r="G28" s="135">
        <v>1</v>
      </c>
      <c r="H28" s="135" t="s">
        <v>9748</v>
      </c>
      <c r="I28" s="136" t="s">
        <v>12447</v>
      </c>
      <c r="J28" s="136" t="s">
        <v>5446</v>
      </c>
      <c r="K28" s="135">
        <v>2019</v>
      </c>
      <c r="L28" s="136" t="s">
        <v>11907</v>
      </c>
      <c r="M28" s="136" t="s">
        <v>12448</v>
      </c>
      <c r="N28" s="149" t="s">
        <v>12449</v>
      </c>
      <c r="O28" s="141"/>
      <c r="P28" s="139"/>
      <c r="Q28" s="139"/>
      <c r="R28" s="139"/>
      <c r="S28" s="139"/>
      <c r="T28" s="139"/>
    </row>
    <row r="29" spans="1:20" ht="16.350000000000001" customHeight="1">
      <c r="A29" s="147">
        <v>135</v>
      </c>
      <c r="B29" s="136" t="s">
        <v>5239</v>
      </c>
      <c r="C29" s="136" t="s">
        <v>12339</v>
      </c>
      <c r="D29" s="140">
        <v>9781444120981</v>
      </c>
      <c r="E29" s="140" t="s">
        <v>12340</v>
      </c>
      <c r="F29" s="136" t="s">
        <v>12341</v>
      </c>
      <c r="G29" s="135">
        <v>1</v>
      </c>
      <c r="H29" s="135" t="s">
        <v>9648</v>
      </c>
      <c r="I29" s="136" t="s">
        <v>12342</v>
      </c>
      <c r="J29" s="136" t="s">
        <v>5446</v>
      </c>
      <c r="K29" s="135">
        <v>2017</v>
      </c>
      <c r="L29" s="136" t="s">
        <v>11907</v>
      </c>
      <c r="M29" s="136"/>
      <c r="N29" s="148" t="s">
        <v>12343</v>
      </c>
      <c r="O29" s="141"/>
      <c r="P29" s="139"/>
      <c r="Q29" s="139"/>
      <c r="R29" s="139"/>
      <c r="S29" s="139"/>
      <c r="T29" s="139"/>
    </row>
    <row r="30" spans="1:20" ht="16.350000000000001" customHeight="1">
      <c r="A30" s="147">
        <v>152</v>
      </c>
      <c r="B30" s="136" t="s">
        <v>5239</v>
      </c>
      <c r="C30" s="136" t="s">
        <v>12339</v>
      </c>
      <c r="D30" s="140">
        <v>9781351012874</v>
      </c>
      <c r="E30" s="140" t="s">
        <v>12418</v>
      </c>
      <c r="F30" s="136" t="s">
        <v>12419</v>
      </c>
      <c r="G30" s="135">
        <v>1</v>
      </c>
      <c r="H30" s="135" t="s">
        <v>9890</v>
      </c>
      <c r="I30" s="136" t="s">
        <v>12420</v>
      </c>
      <c r="J30" s="136" t="s">
        <v>5446</v>
      </c>
      <c r="K30" s="135">
        <v>2019</v>
      </c>
      <c r="L30" s="136" t="s">
        <v>11907</v>
      </c>
      <c r="M30" s="136"/>
      <c r="N30" s="149" t="s">
        <v>12421</v>
      </c>
      <c r="O30" s="141"/>
      <c r="P30" s="139"/>
      <c r="Q30" s="139"/>
      <c r="R30" s="139"/>
      <c r="S30" s="139"/>
      <c r="T30" s="139"/>
    </row>
    <row r="31" spans="1:20" ht="16.350000000000001" customHeight="1">
      <c r="A31" s="147">
        <v>142</v>
      </c>
      <c r="B31" s="136" t="s">
        <v>5239</v>
      </c>
      <c r="C31" s="136" t="s">
        <v>12370</v>
      </c>
      <c r="D31" s="140">
        <v>9781315228686</v>
      </c>
      <c r="E31" s="140" t="s">
        <v>12371</v>
      </c>
      <c r="F31" s="136" t="s">
        <v>12372</v>
      </c>
      <c r="G31" s="135">
        <v>1</v>
      </c>
      <c r="H31" s="135" t="s">
        <v>9648</v>
      </c>
      <c r="I31" s="136" t="s">
        <v>12373</v>
      </c>
      <c r="J31" s="136" t="s">
        <v>5446</v>
      </c>
      <c r="K31" s="135">
        <v>2019</v>
      </c>
      <c r="L31" s="136" t="s">
        <v>11907</v>
      </c>
      <c r="M31" s="136"/>
      <c r="N31" s="148" t="s">
        <v>12374</v>
      </c>
      <c r="O31" s="141"/>
      <c r="P31" s="139"/>
      <c r="Q31" s="139"/>
      <c r="R31" s="139"/>
      <c r="S31" s="139"/>
      <c r="T31" s="139"/>
    </row>
    <row r="32" spans="1:20" ht="16.350000000000001" customHeight="1">
      <c r="A32" s="147">
        <v>130</v>
      </c>
      <c r="B32" s="136" t="s">
        <v>5239</v>
      </c>
      <c r="C32" s="136" t="s">
        <v>12313</v>
      </c>
      <c r="D32" s="140">
        <v>9780429055362</v>
      </c>
      <c r="E32" s="140" t="s">
        <v>12314</v>
      </c>
      <c r="F32" s="136" t="s">
        <v>12315</v>
      </c>
      <c r="G32" s="135">
        <v>1</v>
      </c>
      <c r="H32" s="135" t="s">
        <v>9626</v>
      </c>
      <c r="I32" s="136" t="s">
        <v>12316</v>
      </c>
      <c r="J32" s="136" t="s">
        <v>5446</v>
      </c>
      <c r="K32" s="135">
        <v>2019</v>
      </c>
      <c r="L32" s="136" t="s">
        <v>11907</v>
      </c>
      <c r="M32" s="136" t="s">
        <v>12317</v>
      </c>
      <c r="N32" s="148" t="s">
        <v>12318</v>
      </c>
      <c r="O32" s="141"/>
      <c r="P32" s="139"/>
      <c r="Q32" s="139"/>
      <c r="R32" s="139"/>
      <c r="S32" s="139"/>
      <c r="T32" s="139"/>
    </row>
    <row r="33" spans="1:20" ht="16.350000000000001" customHeight="1">
      <c r="A33" s="147">
        <v>140</v>
      </c>
      <c r="B33" s="136" t="s">
        <v>5239</v>
      </c>
      <c r="C33" s="136" t="s">
        <v>12313</v>
      </c>
      <c r="D33" s="140">
        <v>9781482221411</v>
      </c>
      <c r="E33" s="140" t="s">
        <v>12362</v>
      </c>
      <c r="F33" s="136" t="s">
        <v>12363</v>
      </c>
      <c r="G33" s="135">
        <v>1</v>
      </c>
      <c r="H33" s="135" t="s">
        <v>9626</v>
      </c>
      <c r="I33" s="136" t="s">
        <v>12364</v>
      </c>
      <c r="J33" s="136" t="s">
        <v>5446</v>
      </c>
      <c r="K33" s="135">
        <v>2015</v>
      </c>
      <c r="L33" s="136" t="s">
        <v>11907</v>
      </c>
      <c r="M33" s="136"/>
      <c r="N33" s="148" t="s">
        <v>12365</v>
      </c>
      <c r="O33" s="141"/>
      <c r="P33" s="139"/>
      <c r="Q33" s="139"/>
      <c r="R33" s="139"/>
      <c r="S33" s="139"/>
      <c r="T33" s="139"/>
    </row>
    <row r="34" spans="1:20" ht="16.350000000000001" customHeight="1">
      <c r="A34" s="147">
        <v>143</v>
      </c>
      <c r="B34" s="136" t="s">
        <v>5239</v>
      </c>
      <c r="C34" s="136" t="s">
        <v>12313</v>
      </c>
      <c r="D34" s="140">
        <v>9781138893603</v>
      </c>
      <c r="E34" s="140" t="s">
        <v>12375</v>
      </c>
      <c r="F34" s="136" t="s">
        <v>12376</v>
      </c>
      <c r="G34" s="135">
        <v>1</v>
      </c>
      <c r="H34" s="135" t="s">
        <v>9629</v>
      </c>
      <c r="I34" s="136" t="s">
        <v>12377</v>
      </c>
      <c r="J34" s="136" t="s">
        <v>5446</v>
      </c>
      <c r="K34" s="135">
        <v>2019</v>
      </c>
      <c r="L34" s="136" t="s">
        <v>11907</v>
      </c>
      <c r="M34" s="136"/>
      <c r="N34" s="149" t="s">
        <v>12378</v>
      </c>
      <c r="O34" s="141"/>
      <c r="P34" s="139"/>
      <c r="Q34" s="139"/>
      <c r="R34" s="139"/>
      <c r="S34" s="139"/>
      <c r="T34" s="139"/>
    </row>
    <row r="35" spans="1:20" ht="16.350000000000001" customHeight="1">
      <c r="A35" s="147">
        <v>173</v>
      </c>
      <c r="B35" s="136" t="s">
        <v>5239</v>
      </c>
      <c r="C35" s="136" t="s">
        <v>12508</v>
      </c>
      <c r="D35" s="140">
        <v>9781315153803</v>
      </c>
      <c r="E35" s="140" t="s">
        <v>12509</v>
      </c>
      <c r="F35" s="136" t="s">
        <v>12510</v>
      </c>
      <c r="G35" s="135">
        <v>1</v>
      </c>
      <c r="H35" s="135" t="s">
        <v>9626</v>
      </c>
      <c r="I35" s="136" t="s">
        <v>12511</v>
      </c>
      <c r="J35" s="136" t="s">
        <v>5446</v>
      </c>
      <c r="K35" s="135">
        <v>2019</v>
      </c>
      <c r="L35" s="136" t="s">
        <v>11907</v>
      </c>
      <c r="M35" s="136"/>
      <c r="N35" s="149" t="s">
        <v>12512</v>
      </c>
      <c r="O35" s="141"/>
      <c r="P35" s="139"/>
      <c r="Q35" s="139"/>
      <c r="R35" s="139"/>
      <c r="S35" s="139"/>
      <c r="T35" s="139"/>
    </row>
    <row r="36" spans="1:20" ht="16.350000000000001" customHeight="1">
      <c r="A36" s="147">
        <v>174</v>
      </c>
      <c r="B36" s="136" t="s">
        <v>5239</v>
      </c>
      <c r="C36" s="136" t="s">
        <v>12508</v>
      </c>
      <c r="D36" s="140">
        <v>9781498742375</v>
      </c>
      <c r="E36" s="140" t="s">
        <v>12513</v>
      </c>
      <c r="F36" s="136" t="s">
        <v>12514</v>
      </c>
      <c r="G36" s="135">
        <v>1</v>
      </c>
      <c r="H36" s="135" t="s">
        <v>9626</v>
      </c>
      <c r="I36" s="136" t="s">
        <v>12515</v>
      </c>
      <c r="J36" s="136" t="s">
        <v>5446</v>
      </c>
      <c r="K36" s="135">
        <v>2016</v>
      </c>
      <c r="L36" s="136" t="s">
        <v>11907</v>
      </c>
      <c r="M36" s="136"/>
      <c r="N36" s="149" t="s">
        <v>12516</v>
      </c>
      <c r="O36" s="141"/>
      <c r="P36" s="139"/>
      <c r="Q36" s="139"/>
      <c r="R36" s="139"/>
      <c r="S36" s="139"/>
      <c r="T36" s="139"/>
    </row>
    <row r="37" spans="1:20" ht="16.350000000000001" customHeight="1">
      <c r="A37" s="147">
        <v>212</v>
      </c>
      <c r="B37" s="136" t="s">
        <v>5361</v>
      </c>
      <c r="C37" s="136" t="s">
        <v>12694</v>
      </c>
      <c r="D37" s="140">
        <v>9781498737128</v>
      </c>
      <c r="E37" s="140" t="s">
        <v>12695</v>
      </c>
      <c r="F37" s="136" t="s">
        <v>12696</v>
      </c>
      <c r="G37" s="135">
        <v>1</v>
      </c>
      <c r="H37" s="135" t="s">
        <v>9626</v>
      </c>
      <c r="I37" s="136" t="s">
        <v>12697</v>
      </c>
      <c r="J37" s="136" t="s">
        <v>5446</v>
      </c>
      <c r="K37" s="135">
        <v>2017</v>
      </c>
      <c r="L37" s="136" t="s">
        <v>11907</v>
      </c>
      <c r="M37" s="136"/>
      <c r="N37" s="149" t="s">
        <v>12698</v>
      </c>
      <c r="O37" s="141"/>
      <c r="P37" s="139"/>
      <c r="Q37" s="139"/>
      <c r="R37" s="139"/>
      <c r="S37" s="139"/>
      <c r="T37" s="139"/>
    </row>
    <row r="38" spans="1:20" ht="16.350000000000001" customHeight="1">
      <c r="A38" s="147">
        <v>262</v>
      </c>
      <c r="B38" s="136" t="s">
        <v>5361</v>
      </c>
      <c r="C38" s="136" t="s">
        <v>12916</v>
      </c>
      <c r="D38" s="140">
        <v>9781315109176</v>
      </c>
      <c r="E38" s="140" t="s">
        <v>12917</v>
      </c>
      <c r="F38" s="136" t="s">
        <v>12918</v>
      </c>
      <c r="G38" s="135">
        <v>1</v>
      </c>
      <c r="H38" s="135" t="s">
        <v>9626</v>
      </c>
      <c r="I38" s="136" t="s">
        <v>12919</v>
      </c>
      <c r="J38" s="136" t="s">
        <v>5446</v>
      </c>
      <c r="K38" s="135">
        <v>2019</v>
      </c>
      <c r="L38" s="136" t="s">
        <v>11907</v>
      </c>
      <c r="M38" s="136"/>
      <c r="N38" s="149" t="s">
        <v>12920</v>
      </c>
      <c r="O38" s="141"/>
      <c r="P38" s="139"/>
      <c r="Q38" s="139"/>
      <c r="R38" s="139"/>
      <c r="S38" s="139"/>
      <c r="T38" s="139"/>
    </row>
    <row r="39" spans="1:20" ht="16.350000000000001" customHeight="1">
      <c r="A39" s="147">
        <v>265</v>
      </c>
      <c r="B39" s="136" t="s">
        <v>5361</v>
      </c>
      <c r="C39" s="136" t="s">
        <v>12916</v>
      </c>
      <c r="D39" s="140">
        <v>9780429487781</v>
      </c>
      <c r="E39" s="140" t="s">
        <v>12931</v>
      </c>
      <c r="F39" s="136" t="s">
        <v>12932</v>
      </c>
      <c r="G39" s="135">
        <v>1</v>
      </c>
      <c r="H39" s="135" t="s">
        <v>9626</v>
      </c>
      <c r="I39" s="136" t="s">
        <v>12933</v>
      </c>
      <c r="J39" s="136" t="s">
        <v>12401</v>
      </c>
      <c r="K39" s="135">
        <v>2019</v>
      </c>
      <c r="L39" s="136" t="s">
        <v>11907</v>
      </c>
      <c r="M39" s="136"/>
      <c r="N39" s="149" t="s">
        <v>12934</v>
      </c>
      <c r="O39" s="141"/>
      <c r="P39" s="139"/>
      <c r="Q39" s="139"/>
      <c r="R39" s="139"/>
      <c r="S39" s="139"/>
      <c r="T39" s="139"/>
    </row>
    <row r="40" spans="1:20" ht="16.350000000000001" customHeight="1">
      <c r="A40" s="147">
        <v>150</v>
      </c>
      <c r="B40" s="136" t="s">
        <v>5239</v>
      </c>
      <c r="C40" s="136" t="s">
        <v>12408</v>
      </c>
      <c r="D40" s="140">
        <v>9780429186646</v>
      </c>
      <c r="E40" s="140" t="s">
        <v>12409</v>
      </c>
      <c r="F40" s="136" t="s">
        <v>12410</v>
      </c>
      <c r="G40" s="135">
        <v>1</v>
      </c>
      <c r="H40" s="135" t="s">
        <v>9626</v>
      </c>
      <c r="I40" s="136" t="s">
        <v>12411</v>
      </c>
      <c r="J40" s="136" t="s">
        <v>5446</v>
      </c>
      <c r="K40" s="135">
        <v>2020</v>
      </c>
      <c r="L40" s="136" t="s">
        <v>11907</v>
      </c>
      <c r="M40" s="136" t="s">
        <v>12412</v>
      </c>
      <c r="N40" s="149" t="s">
        <v>12413</v>
      </c>
      <c r="O40" s="141"/>
      <c r="P40" s="139"/>
      <c r="Q40" s="139"/>
      <c r="R40" s="139"/>
      <c r="S40" s="139"/>
      <c r="T40" s="139"/>
    </row>
    <row r="41" spans="1:20" ht="16.350000000000001" customHeight="1">
      <c r="A41" s="147">
        <v>159</v>
      </c>
      <c r="B41" s="136" t="s">
        <v>5239</v>
      </c>
      <c r="C41" s="136" t="s">
        <v>12408</v>
      </c>
      <c r="D41" s="140">
        <v>9781315118963</v>
      </c>
      <c r="E41" s="140" t="s">
        <v>12450</v>
      </c>
      <c r="F41" s="136" t="s">
        <v>12451</v>
      </c>
      <c r="G41" s="135">
        <v>1</v>
      </c>
      <c r="H41" s="135" t="s">
        <v>9648</v>
      </c>
      <c r="I41" s="136" t="s">
        <v>12452</v>
      </c>
      <c r="J41" s="136" t="s">
        <v>5446</v>
      </c>
      <c r="K41" s="135">
        <v>2019</v>
      </c>
      <c r="L41" s="136" t="s">
        <v>11907</v>
      </c>
      <c r="M41" s="136"/>
      <c r="N41" s="149" t="s">
        <v>12453</v>
      </c>
      <c r="O41" s="141"/>
      <c r="P41" s="139"/>
      <c r="Q41" s="139"/>
      <c r="R41" s="139"/>
      <c r="S41" s="139"/>
      <c r="T41" s="139"/>
    </row>
    <row r="42" spans="1:20" ht="16.350000000000001" customHeight="1">
      <c r="A42" s="147">
        <v>171</v>
      </c>
      <c r="B42" s="136" t="s">
        <v>5239</v>
      </c>
      <c r="C42" s="136" t="s">
        <v>12408</v>
      </c>
      <c r="D42" s="140">
        <v>9781315282459</v>
      </c>
      <c r="E42" s="140" t="s">
        <v>12499</v>
      </c>
      <c r="F42" s="136" t="s">
        <v>12500</v>
      </c>
      <c r="G42" s="135">
        <v>1</v>
      </c>
      <c r="H42" s="135" t="s">
        <v>9626</v>
      </c>
      <c r="I42" s="136" t="s">
        <v>12501</v>
      </c>
      <c r="J42" s="136" t="s">
        <v>5446</v>
      </c>
      <c r="K42" s="135">
        <v>2019</v>
      </c>
      <c r="L42" s="136" t="s">
        <v>11907</v>
      </c>
      <c r="M42" s="136"/>
      <c r="N42" s="149" t="s">
        <v>12502</v>
      </c>
      <c r="O42" s="141"/>
      <c r="P42" s="139"/>
      <c r="Q42" s="139"/>
      <c r="R42" s="139"/>
      <c r="S42" s="139"/>
      <c r="T42" s="139"/>
    </row>
    <row r="43" spans="1:20" ht="16.350000000000001" customHeight="1">
      <c r="A43" s="147">
        <v>149</v>
      </c>
      <c r="B43" s="136" t="s">
        <v>5239</v>
      </c>
      <c r="C43" s="136" t="s">
        <v>12403</v>
      </c>
      <c r="D43" s="140">
        <v>9781482254297</v>
      </c>
      <c r="E43" s="140" t="s">
        <v>12404</v>
      </c>
      <c r="F43" s="136" t="s">
        <v>12405</v>
      </c>
      <c r="G43" s="135">
        <v>1</v>
      </c>
      <c r="H43" s="135" t="s">
        <v>9626</v>
      </c>
      <c r="I43" s="136" t="s">
        <v>12406</v>
      </c>
      <c r="J43" s="136" t="s">
        <v>5446</v>
      </c>
      <c r="K43" s="135">
        <v>2016</v>
      </c>
      <c r="L43" s="136" t="s">
        <v>11907</v>
      </c>
      <c r="M43" s="136"/>
      <c r="N43" s="149" t="s">
        <v>12407</v>
      </c>
      <c r="O43" s="141"/>
      <c r="P43" s="139"/>
      <c r="Q43" s="139"/>
      <c r="R43" s="139"/>
      <c r="S43" s="139"/>
      <c r="T43" s="139"/>
    </row>
    <row r="44" spans="1:20" ht="16.350000000000001" customHeight="1">
      <c r="A44" s="147">
        <v>208</v>
      </c>
      <c r="B44" s="136" t="s">
        <v>5361</v>
      </c>
      <c r="C44" s="136" t="s">
        <v>12403</v>
      </c>
      <c r="D44" s="140">
        <v>9781351172646</v>
      </c>
      <c r="E44" s="140" t="s">
        <v>12677</v>
      </c>
      <c r="F44" s="136" t="s">
        <v>12678</v>
      </c>
      <c r="G44" s="135">
        <v>1</v>
      </c>
      <c r="H44" s="135" t="s">
        <v>9626</v>
      </c>
      <c r="I44" s="136" t="s">
        <v>12679</v>
      </c>
      <c r="J44" s="136" t="s">
        <v>12589</v>
      </c>
      <c r="K44" s="135">
        <v>2018</v>
      </c>
      <c r="L44" s="136" t="s">
        <v>11907</v>
      </c>
      <c r="M44" s="136" t="s">
        <v>12680</v>
      </c>
      <c r="N44" s="149" t="s">
        <v>12681</v>
      </c>
      <c r="O44" s="141"/>
      <c r="P44" s="139"/>
      <c r="Q44" s="139"/>
      <c r="R44" s="139"/>
      <c r="S44" s="139"/>
      <c r="T44" s="139"/>
    </row>
    <row r="45" spans="1:20" ht="16.350000000000001" customHeight="1">
      <c r="A45" s="147">
        <v>215</v>
      </c>
      <c r="B45" s="136" t="s">
        <v>5361</v>
      </c>
      <c r="C45" s="136" t="s">
        <v>12403</v>
      </c>
      <c r="D45" s="140">
        <v>9781315365961</v>
      </c>
      <c r="E45" s="140" t="s">
        <v>12708</v>
      </c>
      <c r="F45" s="136" t="s">
        <v>12709</v>
      </c>
      <c r="G45" s="135">
        <v>1</v>
      </c>
      <c r="H45" s="135" t="s">
        <v>9626</v>
      </c>
      <c r="I45" s="136" t="s">
        <v>12710</v>
      </c>
      <c r="J45" s="136" t="s">
        <v>12401</v>
      </c>
      <c r="K45" s="135">
        <v>2018</v>
      </c>
      <c r="L45" s="136" t="s">
        <v>11907</v>
      </c>
      <c r="M45" s="136"/>
      <c r="N45" s="149" t="s">
        <v>12711</v>
      </c>
      <c r="O45" s="141"/>
      <c r="P45" s="139"/>
      <c r="Q45" s="139"/>
      <c r="R45" s="139"/>
      <c r="S45" s="139"/>
      <c r="T45" s="139"/>
    </row>
    <row r="46" spans="1:20" ht="16.350000000000001" customHeight="1">
      <c r="A46" s="147">
        <v>218</v>
      </c>
      <c r="B46" s="136" t="s">
        <v>5361</v>
      </c>
      <c r="C46" s="136" t="s">
        <v>12403</v>
      </c>
      <c r="D46" s="140">
        <v>9781315154770</v>
      </c>
      <c r="E46" s="140" t="s">
        <v>12720</v>
      </c>
      <c r="F46" s="136" t="s">
        <v>12721</v>
      </c>
      <c r="G46" s="135">
        <v>1</v>
      </c>
      <c r="H46" s="135" t="s">
        <v>9626</v>
      </c>
      <c r="I46" s="136" t="s">
        <v>12722</v>
      </c>
      <c r="J46" s="136" t="s">
        <v>12589</v>
      </c>
      <c r="K46" s="135">
        <v>2018</v>
      </c>
      <c r="L46" s="136" t="s">
        <v>11907</v>
      </c>
      <c r="M46" s="136" t="s">
        <v>12680</v>
      </c>
      <c r="N46" s="149" t="s">
        <v>12723</v>
      </c>
      <c r="O46" s="141"/>
      <c r="P46" s="139"/>
      <c r="Q46" s="139"/>
      <c r="R46" s="139"/>
      <c r="S46" s="139"/>
      <c r="T46" s="139"/>
    </row>
    <row r="47" spans="1:20" ht="16.350000000000001" customHeight="1">
      <c r="A47" s="147">
        <v>232</v>
      </c>
      <c r="B47" s="136" t="s">
        <v>5361</v>
      </c>
      <c r="C47" s="136" t="s">
        <v>12403</v>
      </c>
      <c r="D47" s="140">
        <v>9780429506987</v>
      </c>
      <c r="E47" s="140" t="s">
        <v>12784</v>
      </c>
      <c r="F47" s="136" t="s">
        <v>12785</v>
      </c>
      <c r="G47" s="135">
        <v>1</v>
      </c>
      <c r="H47" s="135" t="s">
        <v>9800</v>
      </c>
      <c r="I47" s="136" t="s">
        <v>12786</v>
      </c>
      <c r="J47" s="136" t="s">
        <v>5446</v>
      </c>
      <c r="K47" s="135">
        <v>2019</v>
      </c>
      <c r="L47" s="136" t="s">
        <v>11907</v>
      </c>
      <c r="M47" s="136"/>
      <c r="N47" s="149" t="s">
        <v>12787</v>
      </c>
      <c r="O47" s="141"/>
      <c r="P47" s="139"/>
      <c r="Q47" s="139"/>
      <c r="R47" s="139"/>
      <c r="S47" s="139"/>
      <c r="T47" s="139"/>
    </row>
    <row r="48" spans="1:20" ht="16.350000000000001" customHeight="1">
      <c r="A48" s="147">
        <v>286</v>
      </c>
      <c r="B48" s="136" t="s">
        <v>5361</v>
      </c>
      <c r="C48" s="136" t="s">
        <v>12403</v>
      </c>
      <c r="D48" s="140">
        <v>9781466587403</v>
      </c>
      <c r="E48" s="140" t="s">
        <v>13021</v>
      </c>
      <c r="F48" s="136" t="s">
        <v>13022</v>
      </c>
      <c r="G48" s="135">
        <v>1</v>
      </c>
      <c r="H48" s="135" t="s">
        <v>9629</v>
      </c>
      <c r="I48" s="136" t="s">
        <v>13023</v>
      </c>
      <c r="J48" s="136" t="s">
        <v>5446</v>
      </c>
      <c r="K48" s="135">
        <v>2015</v>
      </c>
      <c r="L48" s="136" t="s">
        <v>11907</v>
      </c>
      <c r="M48" s="136"/>
      <c r="N48" s="149" t="s">
        <v>13024</v>
      </c>
      <c r="O48" s="141"/>
      <c r="P48" s="139"/>
      <c r="Q48" s="139"/>
      <c r="R48" s="139"/>
      <c r="S48" s="139"/>
      <c r="T48" s="139"/>
    </row>
    <row r="49" spans="1:20" ht="16.350000000000001" customHeight="1">
      <c r="A49" s="147">
        <v>287</v>
      </c>
      <c r="B49" s="136" t="s">
        <v>5361</v>
      </c>
      <c r="C49" s="136" t="s">
        <v>12403</v>
      </c>
      <c r="D49" s="140">
        <v>9789814613644</v>
      </c>
      <c r="E49" s="140" t="s">
        <v>13025</v>
      </c>
      <c r="F49" s="136" t="s">
        <v>13026</v>
      </c>
      <c r="G49" s="135">
        <v>1</v>
      </c>
      <c r="H49" s="135" t="s">
        <v>9626</v>
      </c>
      <c r="I49" s="136" t="s">
        <v>13027</v>
      </c>
      <c r="J49" s="136" t="s">
        <v>12532</v>
      </c>
      <c r="K49" s="135">
        <v>2016</v>
      </c>
      <c r="L49" s="136" t="s">
        <v>11907</v>
      </c>
      <c r="M49" s="136"/>
      <c r="N49" s="149" t="s">
        <v>13028</v>
      </c>
      <c r="O49" s="141"/>
      <c r="P49" s="139"/>
      <c r="Q49" s="139"/>
      <c r="R49" s="139"/>
      <c r="S49" s="139"/>
      <c r="T49" s="139"/>
    </row>
    <row r="50" spans="1:20" ht="16.350000000000001" customHeight="1">
      <c r="A50" s="147">
        <v>288</v>
      </c>
      <c r="B50" s="136" t="s">
        <v>5361</v>
      </c>
      <c r="C50" s="136" t="s">
        <v>12403</v>
      </c>
      <c r="D50" s="140">
        <v>9781315268743</v>
      </c>
      <c r="E50" s="140" t="s">
        <v>13029</v>
      </c>
      <c r="F50" s="136" t="s">
        <v>13030</v>
      </c>
      <c r="G50" s="135">
        <v>1</v>
      </c>
      <c r="H50" s="135" t="s">
        <v>9648</v>
      </c>
      <c r="I50" s="136" t="s">
        <v>13031</v>
      </c>
      <c r="J50" s="136" t="s">
        <v>12589</v>
      </c>
      <c r="K50" s="135">
        <v>2018</v>
      </c>
      <c r="L50" s="136" t="s">
        <v>11907</v>
      </c>
      <c r="M50" s="136" t="s">
        <v>12680</v>
      </c>
      <c r="N50" s="149" t="s">
        <v>13032</v>
      </c>
      <c r="O50" s="141"/>
      <c r="P50" s="139"/>
      <c r="Q50" s="139"/>
      <c r="R50" s="139"/>
      <c r="S50" s="139"/>
      <c r="T50" s="139"/>
    </row>
    <row r="51" spans="1:20" ht="16.350000000000001" customHeight="1">
      <c r="A51" s="147">
        <v>298</v>
      </c>
      <c r="B51" s="136" t="s">
        <v>5361</v>
      </c>
      <c r="C51" s="136" t="s">
        <v>12403</v>
      </c>
      <c r="D51" s="140">
        <v>9781315154589</v>
      </c>
      <c r="E51" s="140" t="s">
        <v>13072</v>
      </c>
      <c r="F51" s="136" t="s">
        <v>13073</v>
      </c>
      <c r="G51" s="135">
        <v>1</v>
      </c>
      <c r="H51" s="135" t="s">
        <v>9626</v>
      </c>
      <c r="I51" s="136" t="s">
        <v>13074</v>
      </c>
      <c r="J51" s="136" t="s">
        <v>5446</v>
      </c>
      <c r="K51" s="135">
        <v>2019</v>
      </c>
      <c r="L51" s="136" t="s">
        <v>11907</v>
      </c>
      <c r="M51" s="136" t="s">
        <v>13075</v>
      </c>
      <c r="N51" s="149" t="s">
        <v>13076</v>
      </c>
      <c r="O51" s="141"/>
      <c r="P51" s="139"/>
      <c r="Q51" s="139"/>
      <c r="R51" s="139"/>
      <c r="S51" s="139"/>
      <c r="T51" s="139"/>
    </row>
    <row r="52" spans="1:20" ht="16.350000000000001" customHeight="1">
      <c r="A52" s="147">
        <v>228</v>
      </c>
      <c r="B52" s="136" t="s">
        <v>5361</v>
      </c>
      <c r="C52" s="136" t="s">
        <v>12767</v>
      </c>
      <c r="D52" s="140">
        <v>9781315173351</v>
      </c>
      <c r="E52" s="140" t="s">
        <v>12768</v>
      </c>
      <c r="F52" s="136" t="s">
        <v>12769</v>
      </c>
      <c r="G52" s="135">
        <v>1</v>
      </c>
      <c r="H52" s="135" t="s">
        <v>9626</v>
      </c>
      <c r="I52" s="136" t="s">
        <v>12770</v>
      </c>
      <c r="J52" s="136" t="s">
        <v>5446</v>
      </c>
      <c r="K52" s="135">
        <v>2017</v>
      </c>
      <c r="L52" s="136" t="s">
        <v>11907</v>
      </c>
      <c r="M52" s="136"/>
      <c r="N52" s="149" t="s">
        <v>12771</v>
      </c>
      <c r="O52" s="141"/>
      <c r="P52" s="139"/>
      <c r="Q52" s="139"/>
      <c r="R52" s="139"/>
      <c r="S52" s="139"/>
      <c r="T52" s="139"/>
    </row>
    <row r="53" spans="1:20" ht="16.350000000000001" customHeight="1">
      <c r="A53" s="147">
        <v>241</v>
      </c>
      <c r="B53" s="136" t="s">
        <v>5361</v>
      </c>
      <c r="C53" s="136" t="s">
        <v>12767</v>
      </c>
      <c r="D53" s="140">
        <v>9781315374239</v>
      </c>
      <c r="E53" s="140" t="s">
        <v>12824</v>
      </c>
      <c r="F53" s="136" t="s">
        <v>12825</v>
      </c>
      <c r="G53" s="135">
        <v>1</v>
      </c>
      <c r="H53" s="135" t="s">
        <v>9626</v>
      </c>
      <c r="I53" s="136" t="s">
        <v>12826</v>
      </c>
      <c r="J53" s="136" t="s">
        <v>12589</v>
      </c>
      <c r="K53" s="135">
        <v>2017</v>
      </c>
      <c r="L53" s="136" t="s">
        <v>11907</v>
      </c>
      <c r="M53" s="136" t="s">
        <v>12827</v>
      </c>
      <c r="N53" s="149" t="s">
        <v>12828</v>
      </c>
      <c r="O53" s="141"/>
      <c r="P53" s="139"/>
      <c r="Q53" s="139"/>
      <c r="R53" s="139"/>
      <c r="S53" s="139"/>
      <c r="T53" s="139"/>
    </row>
    <row r="54" spans="1:20" ht="16.350000000000001" customHeight="1">
      <c r="A54" s="147">
        <v>305</v>
      </c>
      <c r="B54" s="136" t="s">
        <v>5361</v>
      </c>
      <c r="C54" s="136" t="s">
        <v>12767</v>
      </c>
      <c r="D54" s="140">
        <v>9781315181769</v>
      </c>
      <c r="E54" s="140" t="s">
        <v>13102</v>
      </c>
      <c r="F54" s="136" t="s">
        <v>13103</v>
      </c>
      <c r="G54" s="135">
        <v>1</v>
      </c>
      <c r="H54" s="135" t="s">
        <v>9626</v>
      </c>
      <c r="I54" s="136" t="s">
        <v>13104</v>
      </c>
      <c r="J54" s="136" t="s">
        <v>12589</v>
      </c>
      <c r="K54" s="135">
        <v>2018</v>
      </c>
      <c r="L54" s="136" t="s">
        <v>11907</v>
      </c>
      <c r="M54" s="136" t="s">
        <v>12827</v>
      </c>
      <c r="N54" s="149" t="s">
        <v>13105</v>
      </c>
      <c r="O54" s="141"/>
      <c r="P54" s="139"/>
      <c r="Q54" s="139"/>
      <c r="R54" s="139"/>
      <c r="S54" s="139"/>
      <c r="T54" s="139"/>
    </row>
    <row r="55" spans="1:20" ht="16.350000000000001" customHeight="1">
      <c r="A55" s="147">
        <v>319</v>
      </c>
      <c r="B55" s="136" t="s">
        <v>5361</v>
      </c>
      <c r="C55" s="136" t="s">
        <v>12767</v>
      </c>
      <c r="D55" s="140">
        <v>9780429458972</v>
      </c>
      <c r="E55" s="140" t="s">
        <v>13161</v>
      </c>
      <c r="F55" s="136" t="s">
        <v>13162</v>
      </c>
      <c r="G55" s="135">
        <v>1</v>
      </c>
      <c r="H55" s="135" t="s">
        <v>9626</v>
      </c>
      <c r="I55" s="136" t="s">
        <v>13163</v>
      </c>
      <c r="J55" s="136" t="s">
        <v>5446</v>
      </c>
      <c r="K55" s="135">
        <v>2018</v>
      </c>
      <c r="L55" s="136" t="s">
        <v>11907</v>
      </c>
      <c r="M55" s="136" t="s">
        <v>13164</v>
      </c>
      <c r="N55" s="149" t="s">
        <v>13165</v>
      </c>
      <c r="O55" s="141"/>
      <c r="P55" s="139"/>
      <c r="Q55" s="139"/>
      <c r="R55" s="139"/>
      <c r="S55" s="139"/>
      <c r="T55" s="139"/>
    </row>
    <row r="56" spans="1:20" ht="16.350000000000001" customHeight="1">
      <c r="A56" s="147">
        <v>213</v>
      </c>
      <c r="B56" s="136" t="s">
        <v>5361</v>
      </c>
      <c r="C56" s="136" t="s">
        <v>12699</v>
      </c>
      <c r="D56" s="140">
        <v>9781315116587</v>
      </c>
      <c r="E56" s="140" t="s">
        <v>12700</v>
      </c>
      <c r="F56" s="136" t="s">
        <v>12701</v>
      </c>
      <c r="G56" s="135">
        <v>1</v>
      </c>
      <c r="H56" s="135" t="s">
        <v>9626</v>
      </c>
      <c r="I56" s="136" t="s">
        <v>12702</v>
      </c>
      <c r="J56" s="136" t="s">
        <v>5446</v>
      </c>
      <c r="K56" s="135">
        <v>2018</v>
      </c>
      <c r="L56" s="136" t="s">
        <v>11907</v>
      </c>
      <c r="M56" s="136"/>
      <c r="N56" s="149" t="s">
        <v>12703</v>
      </c>
      <c r="O56" s="141"/>
      <c r="P56" s="139"/>
      <c r="Q56" s="139"/>
      <c r="R56" s="139"/>
      <c r="S56" s="139"/>
      <c r="T56" s="139"/>
    </row>
    <row r="57" spans="1:20" ht="16.350000000000001" customHeight="1">
      <c r="A57" s="147">
        <v>183</v>
      </c>
      <c r="B57" s="136" t="s">
        <v>5361</v>
      </c>
      <c r="C57" s="136" t="s">
        <v>12560</v>
      </c>
      <c r="D57" s="140">
        <v>9781498763707</v>
      </c>
      <c r="E57" s="140" t="s">
        <v>12561</v>
      </c>
      <c r="F57" s="136" t="s">
        <v>12562</v>
      </c>
      <c r="G57" s="135">
        <v>1</v>
      </c>
      <c r="H57" s="135" t="s">
        <v>9626</v>
      </c>
      <c r="I57" s="136" t="s">
        <v>12563</v>
      </c>
      <c r="J57" s="136" t="s">
        <v>5446</v>
      </c>
      <c r="K57" s="135">
        <v>2017</v>
      </c>
      <c r="L57" s="136" t="s">
        <v>11907</v>
      </c>
      <c r="M57" s="136" t="s">
        <v>12564</v>
      </c>
      <c r="N57" s="149" t="s">
        <v>12565</v>
      </c>
      <c r="O57" s="141"/>
      <c r="P57" s="139"/>
      <c r="Q57" s="139"/>
      <c r="R57" s="139"/>
      <c r="S57" s="139"/>
      <c r="T57" s="139"/>
    </row>
    <row r="58" spans="1:20" ht="16.350000000000001" customHeight="1">
      <c r="A58" s="147">
        <v>184</v>
      </c>
      <c r="B58" s="136" t="s">
        <v>5361</v>
      </c>
      <c r="C58" s="136" t="s">
        <v>12560</v>
      </c>
      <c r="D58" s="140">
        <v>9781786760302</v>
      </c>
      <c r="E58" s="140" t="s">
        <v>12566</v>
      </c>
      <c r="F58" s="136" t="s">
        <v>12567</v>
      </c>
      <c r="G58" s="135">
        <v>1</v>
      </c>
      <c r="H58" s="135" t="s">
        <v>9626</v>
      </c>
      <c r="I58" s="136" t="s">
        <v>12568</v>
      </c>
      <c r="J58" s="136" t="s">
        <v>12569</v>
      </c>
      <c r="K58" s="135">
        <v>2017</v>
      </c>
      <c r="L58" s="136" t="s">
        <v>11907</v>
      </c>
      <c r="M58" s="136"/>
      <c r="N58" s="149" t="s">
        <v>12570</v>
      </c>
      <c r="O58" s="141"/>
      <c r="P58" s="139"/>
      <c r="Q58" s="139"/>
      <c r="R58" s="139"/>
      <c r="S58" s="139"/>
      <c r="T58" s="139"/>
    </row>
    <row r="59" spans="1:20" ht="16.350000000000001" customHeight="1">
      <c r="A59" s="147">
        <v>197</v>
      </c>
      <c r="B59" s="136" t="s">
        <v>5361</v>
      </c>
      <c r="C59" s="136" t="s">
        <v>12560</v>
      </c>
      <c r="D59" s="140">
        <v>9780429676512</v>
      </c>
      <c r="E59" s="140" t="s">
        <v>12628</v>
      </c>
      <c r="F59" s="136" t="s">
        <v>12629</v>
      </c>
      <c r="G59" s="135">
        <v>1</v>
      </c>
      <c r="H59" s="135" t="s">
        <v>9626</v>
      </c>
      <c r="I59" s="136" t="s">
        <v>12630</v>
      </c>
      <c r="J59" s="136" t="s">
        <v>5446</v>
      </c>
      <c r="K59" s="135">
        <v>2019</v>
      </c>
      <c r="L59" s="136" t="s">
        <v>11907</v>
      </c>
      <c r="M59" s="136" t="s">
        <v>12631</v>
      </c>
      <c r="N59" s="149" t="s">
        <v>12632</v>
      </c>
      <c r="O59" s="141"/>
      <c r="P59" s="139"/>
      <c r="Q59" s="139"/>
      <c r="R59" s="139"/>
      <c r="S59" s="139"/>
      <c r="T59" s="139"/>
    </row>
    <row r="60" spans="1:20" ht="16.350000000000001" customHeight="1">
      <c r="A60" s="147">
        <v>239</v>
      </c>
      <c r="B60" s="136" t="s">
        <v>5361</v>
      </c>
      <c r="C60" s="136" t="s">
        <v>12560</v>
      </c>
      <c r="D60" s="140">
        <v>9781315373607</v>
      </c>
      <c r="E60" s="140" t="s">
        <v>12815</v>
      </c>
      <c r="F60" s="136" t="s">
        <v>12816</v>
      </c>
      <c r="G60" s="135">
        <v>1</v>
      </c>
      <c r="H60" s="135" t="s">
        <v>9626</v>
      </c>
      <c r="I60" s="136" t="s">
        <v>12817</v>
      </c>
      <c r="J60" s="136" t="s">
        <v>5446</v>
      </c>
      <c r="K60" s="135">
        <v>2018</v>
      </c>
      <c r="L60" s="136" t="s">
        <v>11907</v>
      </c>
      <c r="M60" s="136" t="s">
        <v>12818</v>
      </c>
      <c r="N60" s="149" t="s">
        <v>12819</v>
      </c>
      <c r="O60" s="141"/>
      <c r="P60" s="139"/>
      <c r="Q60" s="139"/>
      <c r="R60" s="139"/>
      <c r="S60" s="139"/>
      <c r="T60" s="139"/>
    </row>
    <row r="61" spans="1:20" ht="16.350000000000001" customHeight="1">
      <c r="A61" s="147">
        <v>248</v>
      </c>
      <c r="B61" s="136" t="s">
        <v>5361</v>
      </c>
      <c r="C61" s="136" t="s">
        <v>12560</v>
      </c>
      <c r="D61" s="140">
        <v>9781315119564</v>
      </c>
      <c r="E61" s="140" t="s">
        <v>12857</v>
      </c>
      <c r="F61" s="136" t="s">
        <v>12858</v>
      </c>
      <c r="G61" s="135">
        <v>1</v>
      </c>
      <c r="H61" s="135" t="s">
        <v>9626</v>
      </c>
      <c r="I61" s="136" t="s">
        <v>12859</v>
      </c>
      <c r="J61" s="136" t="s">
        <v>5446</v>
      </c>
      <c r="K61" s="135">
        <v>2019</v>
      </c>
      <c r="L61" s="136" t="s">
        <v>11907</v>
      </c>
      <c r="M61" s="136"/>
      <c r="N61" s="149" t="s">
        <v>12860</v>
      </c>
      <c r="O61" s="141"/>
      <c r="P61" s="139"/>
      <c r="Q61" s="139"/>
      <c r="R61" s="139"/>
      <c r="S61" s="139"/>
      <c r="T61" s="139"/>
    </row>
    <row r="62" spans="1:20" ht="16.350000000000001" customHeight="1">
      <c r="A62" s="147">
        <v>199</v>
      </c>
      <c r="B62" s="136" t="s">
        <v>5361</v>
      </c>
      <c r="C62" s="136" t="s">
        <v>12637</v>
      </c>
      <c r="D62" s="140">
        <v>9781315679419</v>
      </c>
      <c r="E62" s="140" t="s">
        <v>12638</v>
      </c>
      <c r="F62" s="136" t="s">
        <v>12639</v>
      </c>
      <c r="G62" s="135">
        <v>1</v>
      </c>
      <c r="H62" s="135" t="s">
        <v>9626</v>
      </c>
      <c r="I62" s="136" t="s">
        <v>12640</v>
      </c>
      <c r="J62" s="136" t="s">
        <v>5446</v>
      </c>
      <c r="K62" s="135">
        <v>2016</v>
      </c>
      <c r="L62" s="136" t="s">
        <v>11907</v>
      </c>
      <c r="M62" s="136"/>
      <c r="N62" s="149" t="s">
        <v>12641</v>
      </c>
      <c r="O62" s="141"/>
      <c r="P62" s="139"/>
      <c r="Q62" s="139"/>
      <c r="R62" s="139"/>
      <c r="S62" s="139"/>
      <c r="T62" s="139"/>
    </row>
    <row r="63" spans="1:20" ht="16.350000000000001" customHeight="1">
      <c r="A63" s="147">
        <v>263</v>
      </c>
      <c r="B63" s="136" t="s">
        <v>5361</v>
      </c>
      <c r="C63" s="136" t="s">
        <v>12637</v>
      </c>
      <c r="D63" s="140">
        <v>9781351233354</v>
      </c>
      <c r="E63" s="140" t="s">
        <v>12921</v>
      </c>
      <c r="F63" s="136" t="s">
        <v>12922</v>
      </c>
      <c r="G63" s="135">
        <v>1</v>
      </c>
      <c r="H63" s="135" t="s">
        <v>9626</v>
      </c>
      <c r="I63" s="136" t="s">
        <v>12923</v>
      </c>
      <c r="J63" s="136" t="s">
        <v>5446</v>
      </c>
      <c r="K63" s="135">
        <v>2018</v>
      </c>
      <c r="L63" s="136" t="s">
        <v>11907</v>
      </c>
      <c r="M63" s="136" t="s">
        <v>12924</v>
      </c>
      <c r="N63" s="149" t="s">
        <v>12925</v>
      </c>
      <c r="O63" s="141"/>
      <c r="P63" s="139"/>
      <c r="Q63" s="139"/>
      <c r="R63" s="139"/>
      <c r="S63" s="139"/>
      <c r="T63" s="139"/>
    </row>
    <row r="64" spans="1:20" ht="16.350000000000001" customHeight="1">
      <c r="A64" s="147">
        <v>133</v>
      </c>
      <c r="B64" s="136" t="s">
        <v>5239</v>
      </c>
      <c r="C64" s="136" t="s">
        <v>12329</v>
      </c>
      <c r="D64" s="140">
        <v>9781315119373</v>
      </c>
      <c r="E64" s="140" t="s">
        <v>12330</v>
      </c>
      <c r="F64" s="136" t="s">
        <v>12331</v>
      </c>
      <c r="G64" s="135">
        <v>1</v>
      </c>
      <c r="H64" s="135" t="s">
        <v>9648</v>
      </c>
      <c r="I64" s="136" t="s">
        <v>12332</v>
      </c>
      <c r="J64" s="136" t="s">
        <v>5446</v>
      </c>
      <c r="K64" s="135">
        <v>2017</v>
      </c>
      <c r="L64" s="136" t="s">
        <v>11907</v>
      </c>
      <c r="M64" s="136" t="s">
        <v>12333</v>
      </c>
      <c r="N64" s="148" t="s">
        <v>12334</v>
      </c>
      <c r="O64" s="141"/>
      <c r="P64" s="139"/>
      <c r="Q64" s="139"/>
      <c r="R64" s="139"/>
      <c r="S64" s="139"/>
      <c r="T64" s="139"/>
    </row>
    <row r="65" spans="1:20" ht="16.350000000000001" customHeight="1">
      <c r="A65" s="147">
        <v>139</v>
      </c>
      <c r="B65" s="136" t="s">
        <v>5239</v>
      </c>
      <c r="C65" s="136" t="s">
        <v>12329</v>
      </c>
      <c r="D65" s="140">
        <v>9781315171999</v>
      </c>
      <c r="E65" s="140" t="s">
        <v>12358</v>
      </c>
      <c r="F65" s="136" t="s">
        <v>12359</v>
      </c>
      <c r="G65" s="135">
        <v>1</v>
      </c>
      <c r="H65" s="135" t="s">
        <v>9626</v>
      </c>
      <c r="I65" s="136" t="s">
        <v>12360</v>
      </c>
      <c r="J65" s="136" t="s">
        <v>5446</v>
      </c>
      <c r="K65" s="135">
        <v>2018</v>
      </c>
      <c r="L65" s="136" t="s">
        <v>11907</v>
      </c>
      <c r="M65" s="136" t="s">
        <v>12333</v>
      </c>
      <c r="N65" s="148" t="s">
        <v>12361</v>
      </c>
      <c r="O65" s="141"/>
      <c r="P65" s="139"/>
      <c r="Q65" s="139"/>
      <c r="R65" s="139"/>
      <c r="S65" s="139"/>
      <c r="T65" s="139"/>
    </row>
    <row r="66" spans="1:20" ht="16.350000000000001" customHeight="1">
      <c r="A66" s="147">
        <v>196</v>
      </c>
      <c r="B66" s="136" t="s">
        <v>5361</v>
      </c>
      <c r="C66" s="136" t="s">
        <v>12623</v>
      </c>
      <c r="D66" s="140">
        <v>9781498736237</v>
      </c>
      <c r="E66" s="140" t="s">
        <v>12624</v>
      </c>
      <c r="F66" s="136" t="s">
        <v>12625</v>
      </c>
      <c r="G66" s="135">
        <v>1</v>
      </c>
      <c r="H66" s="135" t="s">
        <v>9626</v>
      </c>
      <c r="I66" s="136" t="s">
        <v>12626</v>
      </c>
      <c r="J66" s="136" t="s">
        <v>5446</v>
      </c>
      <c r="K66" s="135">
        <v>2016</v>
      </c>
      <c r="L66" s="136" t="s">
        <v>11907</v>
      </c>
      <c r="M66" s="136"/>
      <c r="N66" s="149" t="s">
        <v>12627</v>
      </c>
      <c r="O66" s="141"/>
      <c r="P66" s="139"/>
      <c r="Q66" s="139"/>
      <c r="R66" s="139"/>
      <c r="S66" s="139"/>
      <c r="T66" s="139"/>
    </row>
    <row r="67" spans="1:20" ht="16.350000000000001" customHeight="1">
      <c r="A67" s="147">
        <v>214</v>
      </c>
      <c r="B67" s="136" t="s">
        <v>5361</v>
      </c>
      <c r="C67" s="136" t="s">
        <v>12623</v>
      </c>
      <c r="D67" s="140">
        <v>9781315232379</v>
      </c>
      <c r="E67" s="140" t="s">
        <v>12704</v>
      </c>
      <c r="F67" s="136" t="s">
        <v>12705</v>
      </c>
      <c r="G67" s="135">
        <v>1</v>
      </c>
      <c r="H67" s="135" t="s">
        <v>9626</v>
      </c>
      <c r="I67" s="136" t="s">
        <v>12706</v>
      </c>
      <c r="J67" s="136" t="s">
        <v>5446</v>
      </c>
      <c r="K67" s="135">
        <v>2018</v>
      </c>
      <c r="L67" s="136" t="s">
        <v>11907</v>
      </c>
      <c r="M67" s="136"/>
      <c r="N67" s="149" t="s">
        <v>12707</v>
      </c>
      <c r="O67" s="141"/>
      <c r="P67" s="139"/>
      <c r="Q67" s="139"/>
      <c r="R67" s="139"/>
      <c r="S67" s="139"/>
      <c r="T67" s="139"/>
    </row>
    <row r="68" spans="1:20" ht="16.350000000000001" customHeight="1">
      <c r="A68" s="147">
        <v>306</v>
      </c>
      <c r="B68" s="136" t="s">
        <v>5361</v>
      </c>
      <c r="C68" s="136" t="s">
        <v>12623</v>
      </c>
      <c r="D68" s="140">
        <v>9781498785112</v>
      </c>
      <c r="E68" s="140" t="s">
        <v>13106</v>
      </c>
      <c r="F68" s="136" t="s">
        <v>13107</v>
      </c>
      <c r="G68" s="135">
        <v>1</v>
      </c>
      <c r="H68" s="135" t="s">
        <v>9626</v>
      </c>
      <c r="I68" s="136" t="s">
        <v>13108</v>
      </c>
      <c r="J68" s="136" t="s">
        <v>5446</v>
      </c>
      <c r="K68" s="135">
        <v>2017</v>
      </c>
      <c r="L68" s="136" t="s">
        <v>11907</v>
      </c>
      <c r="M68" s="136"/>
      <c r="N68" s="149" t="s">
        <v>13109</v>
      </c>
      <c r="O68" s="141"/>
      <c r="P68" s="139"/>
      <c r="Q68" s="139"/>
      <c r="R68" s="139"/>
      <c r="S68" s="139"/>
      <c r="T68" s="139"/>
    </row>
    <row r="69" spans="1:20" ht="16.350000000000001" customHeight="1">
      <c r="A69" s="147">
        <v>176</v>
      </c>
      <c r="B69" s="136" t="s">
        <v>5361</v>
      </c>
      <c r="C69" s="136" t="s">
        <v>12522</v>
      </c>
      <c r="D69" s="140">
        <v>9781498704182</v>
      </c>
      <c r="E69" s="140" t="s">
        <v>12523</v>
      </c>
      <c r="F69" s="136" t="s">
        <v>12524</v>
      </c>
      <c r="G69" s="135">
        <v>1</v>
      </c>
      <c r="H69" s="135" t="s">
        <v>9626</v>
      </c>
      <c r="I69" s="136" t="s">
        <v>12525</v>
      </c>
      <c r="J69" s="136" t="s">
        <v>5446</v>
      </c>
      <c r="K69" s="135">
        <v>2016</v>
      </c>
      <c r="L69" s="136" t="s">
        <v>11907</v>
      </c>
      <c r="M69" s="136" t="s">
        <v>12526</v>
      </c>
      <c r="N69" s="149" t="s">
        <v>12527</v>
      </c>
      <c r="O69" s="141"/>
      <c r="P69" s="139"/>
      <c r="Q69" s="139"/>
      <c r="R69" s="139"/>
      <c r="S69" s="139"/>
      <c r="T69" s="139"/>
    </row>
    <row r="70" spans="1:20" ht="16.350000000000001" customHeight="1">
      <c r="A70" s="147">
        <v>238</v>
      </c>
      <c r="B70" s="136" t="s">
        <v>5361</v>
      </c>
      <c r="C70" s="136" t="s">
        <v>12522</v>
      </c>
      <c r="D70" s="140">
        <v>9780429444876</v>
      </c>
      <c r="E70" s="140" t="s">
        <v>12811</v>
      </c>
      <c r="F70" s="136" t="s">
        <v>12812</v>
      </c>
      <c r="G70" s="135">
        <v>1</v>
      </c>
      <c r="H70" s="135" t="s">
        <v>9626</v>
      </c>
      <c r="I70" s="136" t="s">
        <v>12813</v>
      </c>
      <c r="J70" s="136" t="s">
        <v>5446</v>
      </c>
      <c r="K70" s="135">
        <v>2019</v>
      </c>
      <c r="L70" s="136" t="s">
        <v>11907</v>
      </c>
      <c r="M70" s="136"/>
      <c r="N70" s="149" t="s">
        <v>12814</v>
      </c>
      <c r="O70" s="141"/>
      <c r="P70" s="139"/>
      <c r="Q70" s="139"/>
      <c r="R70" s="139"/>
      <c r="S70" s="139"/>
      <c r="T70" s="139"/>
    </row>
    <row r="71" spans="1:20" ht="16.350000000000001" customHeight="1">
      <c r="A71" s="147">
        <v>233</v>
      </c>
      <c r="B71" s="136" t="s">
        <v>5361</v>
      </c>
      <c r="C71" s="136" t="s">
        <v>12788</v>
      </c>
      <c r="D71" s="140">
        <v>9781498740814</v>
      </c>
      <c r="E71" s="140" t="s">
        <v>12789</v>
      </c>
      <c r="F71" s="136" t="s">
        <v>12790</v>
      </c>
      <c r="G71" s="135">
        <v>1</v>
      </c>
      <c r="H71" s="135" t="s">
        <v>9626</v>
      </c>
      <c r="I71" s="136" t="s">
        <v>12791</v>
      </c>
      <c r="J71" s="136" t="s">
        <v>5446</v>
      </c>
      <c r="K71" s="135">
        <v>2016</v>
      </c>
      <c r="L71" s="136" t="s">
        <v>11907</v>
      </c>
      <c r="M71" s="136" t="s">
        <v>12564</v>
      </c>
      <c r="N71" s="149" t="s">
        <v>12792</v>
      </c>
      <c r="O71" s="141"/>
      <c r="P71" s="139"/>
      <c r="Q71" s="139"/>
      <c r="R71" s="139"/>
      <c r="S71" s="139"/>
      <c r="T71" s="139"/>
    </row>
    <row r="72" spans="1:20" ht="16.350000000000001" customHeight="1">
      <c r="A72" s="147">
        <v>234</v>
      </c>
      <c r="B72" s="136" t="s">
        <v>5361</v>
      </c>
      <c r="C72" s="136" t="s">
        <v>12788</v>
      </c>
      <c r="D72" s="140">
        <v>9781315205359</v>
      </c>
      <c r="E72" s="140" t="s">
        <v>12793</v>
      </c>
      <c r="F72" s="136" t="s">
        <v>12794</v>
      </c>
      <c r="G72" s="135">
        <v>1</v>
      </c>
      <c r="H72" s="135" t="s">
        <v>9626</v>
      </c>
      <c r="I72" s="136" t="s">
        <v>12795</v>
      </c>
      <c r="J72" s="136" t="s">
        <v>5446</v>
      </c>
      <c r="K72" s="135">
        <v>2017</v>
      </c>
      <c r="L72" s="136" t="s">
        <v>11907</v>
      </c>
      <c r="M72" s="136" t="s">
        <v>12564</v>
      </c>
      <c r="N72" s="149" t="s">
        <v>12796</v>
      </c>
      <c r="O72" s="141"/>
      <c r="P72" s="139"/>
      <c r="Q72" s="139"/>
      <c r="R72" s="139"/>
      <c r="S72" s="139"/>
      <c r="T72" s="139"/>
    </row>
    <row r="73" spans="1:20" ht="16.350000000000001" customHeight="1">
      <c r="A73" s="147">
        <v>235</v>
      </c>
      <c r="B73" s="136" t="s">
        <v>5361</v>
      </c>
      <c r="C73" s="136" t="s">
        <v>12788</v>
      </c>
      <c r="D73" s="140">
        <v>9781315178172</v>
      </c>
      <c r="E73" s="140" t="s">
        <v>12797</v>
      </c>
      <c r="F73" s="136" t="s">
        <v>12798</v>
      </c>
      <c r="G73" s="135">
        <v>1</v>
      </c>
      <c r="H73" s="135" t="s">
        <v>9626</v>
      </c>
      <c r="I73" s="136" t="s">
        <v>12799</v>
      </c>
      <c r="J73" s="136" t="s">
        <v>5446</v>
      </c>
      <c r="K73" s="135">
        <v>2019</v>
      </c>
      <c r="L73" s="136" t="s">
        <v>11907</v>
      </c>
      <c r="M73" s="136"/>
      <c r="N73" s="149" t="s">
        <v>12800</v>
      </c>
      <c r="O73" s="141"/>
      <c r="P73" s="139"/>
      <c r="Q73" s="139"/>
      <c r="R73" s="139"/>
      <c r="S73" s="139"/>
      <c r="T73" s="139"/>
    </row>
    <row r="74" spans="1:20" ht="16.350000000000001" customHeight="1">
      <c r="A74" s="147">
        <v>278</v>
      </c>
      <c r="B74" s="136" t="s">
        <v>5361</v>
      </c>
      <c r="C74" s="136" t="s">
        <v>12788</v>
      </c>
      <c r="D74" s="140">
        <v>9781315370149</v>
      </c>
      <c r="E74" s="140" t="s">
        <v>12986</v>
      </c>
      <c r="F74" s="136" t="s">
        <v>12987</v>
      </c>
      <c r="G74" s="135">
        <v>1</v>
      </c>
      <c r="H74" s="135" t="s">
        <v>9626</v>
      </c>
      <c r="I74" s="136" t="s">
        <v>12988</v>
      </c>
      <c r="J74" s="136" t="s">
        <v>5446</v>
      </c>
      <c r="K74" s="135">
        <v>2018</v>
      </c>
      <c r="L74" s="136" t="s">
        <v>11907</v>
      </c>
      <c r="M74" s="136" t="s">
        <v>12989</v>
      </c>
      <c r="N74" s="149" t="s">
        <v>12990</v>
      </c>
      <c r="O74" s="141"/>
      <c r="P74" s="139"/>
      <c r="Q74" s="139"/>
      <c r="R74" s="139"/>
      <c r="S74" s="139"/>
      <c r="T74" s="139"/>
    </row>
    <row r="75" spans="1:20" ht="16.350000000000001" customHeight="1">
      <c r="A75" s="147">
        <v>181</v>
      </c>
      <c r="B75" s="136" t="s">
        <v>5361</v>
      </c>
      <c r="C75" s="136" t="s">
        <v>12548</v>
      </c>
      <c r="D75" s="140">
        <v>9781351188319</v>
      </c>
      <c r="E75" s="140" t="s">
        <v>12549</v>
      </c>
      <c r="F75" s="136" t="s">
        <v>12550</v>
      </c>
      <c r="G75" s="135">
        <v>1</v>
      </c>
      <c r="H75" s="135" t="s">
        <v>9626</v>
      </c>
      <c r="I75" s="136" t="s">
        <v>12551</v>
      </c>
      <c r="J75" s="136" t="s">
        <v>5446</v>
      </c>
      <c r="K75" s="135">
        <v>2018</v>
      </c>
      <c r="L75" s="136" t="s">
        <v>11907</v>
      </c>
      <c r="M75" s="136" t="s">
        <v>12552</v>
      </c>
      <c r="N75" s="149" t="s">
        <v>12553</v>
      </c>
      <c r="O75" s="141"/>
      <c r="P75" s="139"/>
      <c r="Q75" s="139"/>
      <c r="R75" s="139"/>
      <c r="S75" s="139"/>
      <c r="T75" s="139"/>
    </row>
    <row r="76" spans="1:20" ht="16.350000000000001" customHeight="1">
      <c r="A76" s="147">
        <v>185</v>
      </c>
      <c r="B76" s="136" t="s">
        <v>5361</v>
      </c>
      <c r="C76" s="136" t="s">
        <v>12548</v>
      </c>
      <c r="D76" s="140">
        <v>9781315155036</v>
      </c>
      <c r="E76" s="140" t="s">
        <v>12571</v>
      </c>
      <c r="F76" s="136" t="s">
        <v>12572</v>
      </c>
      <c r="G76" s="135">
        <v>1</v>
      </c>
      <c r="H76" s="135" t="s">
        <v>9626</v>
      </c>
      <c r="I76" s="136" t="s">
        <v>12573</v>
      </c>
      <c r="J76" s="136" t="s">
        <v>5446</v>
      </c>
      <c r="K76" s="135">
        <v>2018</v>
      </c>
      <c r="L76" s="136" t="s">
        <v>11907</v>
      </c>
      <c r="M76" s="136"/>
      <c r="N76" s="149" t="s">
        <v>12574</v>
      </c>
      <c r="O76" s="141"/>
      <c r="P76" s="139"/>
      <c r="Q76" s="139"/>
      <c r="R76" s="139"/>
      <c r="S76" s="139"/>
      <c r="T76" s="139"/>
    </row>
    <row r="77" spans="1:20" ht="16.350000000000001" customHeight="1">
      <c r="A77" s="147">
        <v>188</v>
      </c>
      <c r="B77" s="136" t="s">
        <v>5361</v>
      </c>
      <c r="C77" s="136" t="s">
        <v>12548</v>
      </c>
      <c r="D77" s="140">
        <v>9781351021746</v>
      </c>
      <c r="E77" s="140" t="s">
        <v>12586</v>
      </c>
      <c r="F77" s="136" t="s">
        <v>12587</v>
      </c>
      <c r="G77" s="135">
        <v>1</v>
      </c>
      <c r="H77" s="135" t="s">
        <v>9626</v>
      </c>
      <c r="I77" s="136" t="s">
        <v>12588</v>
      </c>
      <c r="J77" s="136" t="s">
        <v>12589</v>
      </c>
      <c r="K77" s="135">
        <v>2019</v>
      </c>
      <c r="L77" s="136" t="s">
        <v>11907</v>
      </c>
      <c r="M77" s="136"/>
      <c r="N77" s="149" t="s">
        <v>12590</v>
      </c>
      <c r="O77" s="141"/>
      <c r="P77" s="139"/>
      <c r="Q77" s="139"/>
      <c r="R77" s="139"/>
      <c r="S77" s="139"/>
      <c r="T77" s="139"/>
    </row>
    <row r="78" spans="1:20" ht="16.350000000000001" customHeight="1">
      <c r="A78" s="147">
        <v>200</v>
      </c>
      <c r="B78" s="136" t="s">
        <v>5361</v>
      </c>
      <c r="C78" s="136" t="s">
        <v>12548</v>
      </c>
      <c r="D78" s="140">
        <v>9781351130165</v>
      </c>
      <c r="E78" s="140" t="s">
        <v>12642</v>
      </c>
      <c r="F78" s="136" t="s">
        <v>12643</v>
      </c>
      <c r="G78" s="135">
        <v>1</v>
      </c>
      <c r="H78" s="135" t="s">
        <v>9626</v>
      </c>
      <c r="I78" s="136" t="s">
        <v>12644</v>
      </c>
      <c r="J78" s="136" t="s">
        <v>12589</v>
      </c>
      <c r="K78" s="135">
        <v>2019</v>
      </c>
      <c r="L78" s="136" t="s">
        <v>11907</v>
      </c>
      <c r="M78" s="136" t="s">
        <v>12645</v>
      </c>
      <c r="N78" s="149" t="s">
        <v>12646</v>
      </c>
      <c r="O78" s="141"/>
      <c r="P78" s="139"/>
      <c r="Q78" s="139"/>
      <c r="R78" s="139"/>
      <c r="S78" s="139"/>
      <c r="T78" s="139"/>
    </row>
    <row r="79" spans="1:20" ht="16.350000000000001" customHeight="1">
      <c r="A79" s="147">
        <v>205</v>
      </c>
      <c r="B79" s="136" t="s">
        <v>5361</v>
      </c>
      <c r="C79" s="136" t="s">
        <v>12548</v>
      </c>
      <c r="D79" s="140">
        <v>9780429489105</v>
      </c>
      <c r="E79" s="140" t="s">
        <v>12664</v>
      </c>
      <c r="F79" s="136" t="s">
        <v>12665</v>
      </c>
      <c r="G79" s="135">
        <v>1</v>
      </c>
      <c r="H79" s="135" t="s">
        <v>9626</v>
      </c>
      <c r="I79" s="136" t="s">
        <v>12666</v>
      </c>
      <c r="J79" s="136" t="s">
        <v>5446</v>
      </c>
      <c r="K79" s="135">
        <v>2019</v>
      </c>
      <c r="L79" s="136" t="s">
        <v>11907</v>
      </c>
      <c r="M79" s="136" t="s">
        <v>12645</v>
      </c>
      <c r="N79" s="149" t="s">
        <v>12667</v>
      </c>
      <c r="O79" s="141"/>
      <c r="P79" s="139"/>
      <c r="Q79" s="139"/>
      <c r="R79" s="139"/>
      <c r="S79" s="139"/>
      <c r="T79" s="139"/>
    </row>
    <row r="80" spans="1:20" ht="16.350000000000001" customHeight="1">
      <c r="A80" s="147">
        <v>209</v>
      </c>
      <c r="B80" s="136" t="s">
        <v>5361</v>
      </c>
      <c r="C80" s="136" t="s">
        <v>12548</v>
      </c>
      <c r="D80" s="140">
        <v>9781315120232</v>
      </c>
      <c r="E80" s="140" t="s">
        <v>12682</v>
      </c>
      <c r="F80" s="136" t="s">
        <v>12683</v>
      </c>
      <c r="G80" s="135">
        <v>1</v>
      </c>
      <c r="H80" s="135" t="s">
        <v>9626</v>
      </c>
      <c r="I80" s="136" t="s">
        <v>12684</v>
      </c>
      <c r="J80" s="136" t="s">
        <v>6516</v>
      </c>
      <c r="K80" s="135">
        <v>2018</v>
      </c>
      <c r="L80" s="136" t="s">
        <v>11907</v>
      </c>
      <c r="M80" s="136"/>
      <c r="N80" s="149" t="s">
        <v>12685</v>
      </c>
      <c r="O80" s="141"/>
      <c r="P80" s="139"/>
      <c r="Q80" s="139"/>
      <c r="R80" s="139"/>
      <c r="S80" s="139"/>
      <c r="T80" s="139"/>
    </row>
    <row r="81" spans="1:20" ht="16.350000000000001" customHeight="1">
      <c r="A81" s="147">
        <v>221</v>
      </c>
      <c r="B81" s="136" t="s">
        <v>5361</v>
      </c>
      <c r="C81" s="136" t="s">
        <v>12548</v>
      </c>
      <c r="D81" s="140">
        <v>9781315151670</v>
      </c>
      <c r="E81" s="140" t="s">
        <v>12734</v>
      </c>
      <c r="F81" s="136" t="s">
        <v>12735</v>
      </c>
      <c r="G81" s="135">
        <v>1</v>
      </c>
      <c r="H81" s="135" t="s">
        <v>9626</v>
      </c>
      <c r="I81" s="136" t="s">
        <v>12736</v>
      </c>
      <c r="J81" s="136" t="s">
        <v>12589</v>
      </c>
      <c r="K81" s="135">
        <v>2017</v>
      </c>
      <c r="L81" s="136" t="s">
        <v>11907</v>
      </c>
      <c r="M81" s="136" t="s">
        <v>12737</v>
      </c>
      <c r="N81" s="149" t="s">
        <v>12738</v>
      </c>
      <c r="O81" s="141"/>
      <c r="P81" s="139"/>
      <c r="Q81" s="139"/>
      <c r="R81" s="139"/>
      <c r="S81" s="139"/>
      <c r="T81" s="139"/>
    </row>
    <row r="82" spans="1:20" ht="16.350000000000001" customHeight="1">
      <c r="A82" s="147">
        <v>230</v>
      </c>
      <c r="B82" s="136" t="s">
        <v>5361</v>
      </c>
      <c r="C82" s="136" t="s">
        <v>12548</v>
      </c>
      <c r="D82" s="140">
        <v>9781771882644</v>
      </c>
      <c r="E82" s="140" t="s">
        <v>12776</v>
      </c>
      <c r="F82" s="136" t="s">
        <v>12777</v>
      </c>
      <c r="G82" s="135">
        <v>1</v>
      </c>
      <c r="H82" s="135" t="s">
        <v>9626</v>
      </c>
      <c r="I82" s="136" t="s">
        <v>12778</v>
      </c>
      <c r="J82" s="136" t="s">
        <v>12401</v>
      </c>
      <c r="K82" s="135">
        <v>2016</v>
      </c>
      <c r="L82" s="136" t="s">
        <v>11907</v>
      </c>
      <c r="M82" s="136"/>
      <c r="N82" s="149" t="s">
        <v>12779</v>
      </c>
      <c r="O82" s="141"/>
      <c r="P82" s="139"/>
      <c r="Q82" s="139"/>
      <c r="R82" s="139"/>
      <c r="S82" s="139"/>
      <c r="T82" s="139"/>
    </row>
    <row r="83" spans="1:20" ht="16.350000000000001" customHeight="1">
      <c r="A83" s="147">
        <v>231</v>
      </c>
      <c r="B83" s="136" t="s">
        <v>5361</v>
      </c>
      <c r="C83" s="136" t="s">
        <v>12548</v>
      </c>
      <c r="D83" s="140">
        <v>9781315181080</v>
      </c>
      <c r="E83" s="140" t="s">
        <v>12780</v>
      </c>
      <c r="F83" s="136" t="s">
        <v>12781</v>
      </c>
      <c r="G83" s="135">
        <v>1</v>
      </c>
      <c r="H83" s="135" t="s">
        <v>9626</v>
      </c>
      <c r="I83" s="136" t="s">
        <v>12782</v>
      </c>
      <c r="J83" s="136" t="s">
        <v>5446</v>
      </c>
      <c r="K83" s="135">
        <v>2018</v>
      </c>
      <c r="L83" s="136" t="s">
        <v>11907</v>
      </c>
      <c r="M83" s="136" t="s">
        <v>12737</v>
      </c>
      <c r="N83" s="149" t="s">
        <v>12783</v>
      </c>
      <c r="O83" s="141"/>
      <c r="P83" s="139"/>
      <c r="Q83" s="139"/>
      <c r="R83" s="139"/>
      <c r="S83" s="139"/>
      <c r="T83" s="139"/>
    </row>
    <row r="84" spans="1:20" ht="16.350000000000001" customHeight="1">
      <c r="A84" s="147">
        <v>237</v>
      </c>
      <c r="B84" s="136" t="s">
        <v>5361</v>
      </c>
      <c r="C84" s="136" t="s">
        <v>12548</v>
      </c>
      <c r="D84" s="140">
        <v>9781351036504</v>
      </c>
      <c r="E84" s="140" t="s">
        <v>12807</v>
      </c>
      <c r="F84" s="136" t="s">
        <v>12808</v>
      </c>
      <c r="G84" s="135">
        <v>1</v>
      </c>
      <c r="H84" s="135" t="s">
        <v>9626</v>
      </c>
      <c r="I84" s="136" t="s">
        <v>12809</v>
      </c>
      <c r="J84" s="136" t="s">
        <v>6516</v>
      </c>
      <c r="K84" s="135">
        <v>2018</v>
      </c>
      <c r="L84" s="136" t="s">
        <v>11907</v>
      </c>
      <c r="M84" s="136"/>
      <c r="N84" s="149" t="s">
        <v>12810</v>
      </c>
      <c r="O84" s="141"/>
      <c r="P84" s="139"/>
      <c r="Q84" s="139"/>
      <c r="R84" s="139"/>
      <c r="S84" s="139"/>
      <c r="T84" s="139"/>
    </row>
    <row r="85" spans="1:20" ht="16.350000000000001" customHeight="1">
      <c r="A85" s="147">
        <v>242</v>
      </c>
      <c r="B85" s="136" t="s">
        <v>5361</v>
      </c>
      <c r="C85" s="136" t="s">
        <v>12548</v>
      </c>
      <c r="D85" s="140">
        <v>9781315104300</v>
      </c>
      <c r="E85" s="140" t="s">
        <v>12829</v>
      </c>
      <c r="F85" s="136" t="s">
        <v>12830</v>
      </c>
      <c r="G85" s="135">
        <v>1</v>
      </c>
      <c r="H85" s="135" t="s">
        <v>9800</v>
      </c>
      <c r="I85" s="136" t="s">
        <v>12831</v>
      </c>
      <c r="J85" s="136" t="s">
        <v>12753</v>
      </c>
      <c r="K85" s="135">
        <v>2019</v>
      </c>
      <c r="L85" s="136" t="s">
        <v>11907</v>
      </c>
      <c r="M85" s="136"/>
      <c r="N85" s="149" t="s">
        <v>12832</v>
      </c>
      <c r="O85" s="141"/>
      <c r="P85" s="139"/>
      <c r="Q85" s="139"/>
      <c r="R85" s="139"/>
      <c r="S85" s="139"/>
      <c r="T85" s="139"/>
    </row>
    <row r="86" spans="1:20" ht="16.350000000000001" customHeight="1">
      <c r="A86" s="147">
        <v>251</v>
      </c>
      <c r="B86" s="136" t="s">
        <v>5361</v>
      </c>
      <c r="C86" s="136" t="s">
        <v>12548</v>
      </c>
      <c r="D86" s="140">
        <v>9780429451188</v>
      </c>
      <c r="E86" s="140" t="s">
        <v>12869</v>
      </c>
      <c r="F86" s="136" t="s">
        <v>12870</v>
      </c>
      <c r="G86" s="135">
        <v>1</v>
      </c>
      <c r="H86" s="135" t="s">
        <v>9626</v>
      </c>
      <c r="I86" s="136" t="s">
        <v>12871</v>
      </c>
      <c r="J86" s="136" t="s">
        <v>5446</v>
      </c>
      <c r="K86" s="135">
        <v>2019</v>
      </c>
      <c r="L86" s="136" t="s">
        <v>11907</v>
      </c>
      <c r="M86" s="136"/>
      <c r="N86" s="149" t="s">
        <v>12872</v>
      </c>
      <c r="O86" s="141"/>
      <c r="P86" s="139"/>
      <c r="Q86" s="139"/>
      <c r="R86" s="139"/>
      <c r="S86" s="139"/>
      <c r="T86" s="139"/>
    </row>
    <row r="87" spans="1:20" ht="16.350000000000001" customHeight="1">
      <c r="A87" s="147">
        <v>254</v>
      </c>
      <c r="B87" s="136" t="s">
        <v>5361</v>
      </c>
      <c r="C87" s="136" t="s">
        <v>12548</v>
      </c>
      <c r="D87" s="140">
        <v>9780429022456</v>
      </c>
      <c r="E87" s="140" t="s">
        <v>12881</v>
      </c>
      <c r="F87" s="136" t="s">
        <v>12882</v>
      </c>
      <c r="G87" s="135">
        <v>1</v>
      </c>
      <c r="H87" s="135" t="s">
        <v>9626</v>
      </c>
      <c r="I87" s="136" t="s">
        <v>12883</v>
      </c>
      <c r="J87" s="136" t="s">
        <v>5446</v>
      </c>
      <c r="K87" s="135">
        <v>2019</v>
      </c>
      <c r="L87" s="136" t="s">
        <v>11907</v>
      </c>
      <c r="M87" s="136"/>
      <c r="N87" s="149" t="s">
        <v>12884</v>
      </c>
      <c r="O87" s="141"/>
      <c r="P87" s="139"/>
      <c r="Q87" s="139"/>
      <c r="R87" s="139"/>
      <c r="S87" s="139"/>
      <c r="T87" s="139"/>
    </row>
    <row r="88" spans="1:20" ht="16.350000000000001" customHeight="1">
      <c r="A88" s="147">
        <v>255</v>
      </c>
      <c r="B88" s="136" t="s">
        <v>5361</v>
      </c>
      <c r="C88" s="136" t="s">
        <v>12548</v>
      </c>
      <c r="D88" s="140">
        <v>9780429454448</v>
      </c>
      <c r="E88" s="140" t="s">
        <v>12885</v>
      </c>
      <c r="F88" s="136" t="s">
        <v>12886</v>
      </c>
      <c r="G88" s="135">
        <v>1</v>
      </c>
      <c r="H88" s="135" t="s">
        <v>9626</v>
      </c>
      <c r="I88" s="136" t="s">
        <v>12887</v>
      </c>
      <c r="J88" s="136" t="s">
        <v>6516</v>
      </c>
      <c r="K88" s="135">
        <v>2019</v>
      </c>
      <c r="L88" s="136" t="s">
        <v>11907</v>
      </c>
      <c r="M88" s="136"/>
      <c r="N88" s="149" t="s">
        <v>12888</v>
      </c>
      <c r="O88" s="141"/>
      <c r="P88" s="139"/>
      <c r="Q88" s="139"/>
      <c r="R88" s="139"/>
      <c r="S88" s="139"/>
      <c r="T88" s="139"/>
    </row>
    <row r="89" spans="1:20" ht="16.350000000000001" customHeight="1">
      <c r="A89" s="147">
        <v>256</v>
      </c>
      <c r="B89" s="136" t="s">
        <v>5361</v>
      </c>
      <c r="C89" s="136" t="s">
        <v>12548</v>
      </c>
      <c r="D89" s="140">
        <v>9781498712040</v>
      </c>
      <c r="E89" s="140" t="s">
        <v>12889</v>
      </c>
      <c r="F89" s="136" t="s">
        <v>12890</v>
      </c>
      <c r="G89" s="135">
        <v>1</v>
      </c>
      <c r="H89" s="135" t="s">
        <v>9626</v>
      </c>
      <c r="I89" s="136" t="s">
        <v>12891</v>
      </c>
      <c r="J89" s="136" t="s">
        <v>12589</v>
      </c>
      <c r="K89" s="135">
        <v>2016</v>
      </c>
      <c r="L89" s="136" t="s">
        <v>11907</v>
      </c>
      <c r="M89" s="136" t="s">
        <v>12892</v>
      </c>
      <c r="N89" s="149" t="s">
        <v>12893</v>
      </c>
      <c r="O89" s="141"/>
      <c r="P89" s="139"/>
      <c r="Q89" s="139"/>
      <c r="R89" s="139"/>
      <c r="S89" s="139"/>
      <c r="T89" s="139"/>
    </row>
    <row r="90" spans="1:20" ht="16.350000000000001" customHeight="1">
      <c r="A90" s="147">
        <v>276</v>
      </c>
      <c r="B90" s="136" t="s">
        <v>5361</v>
      </c>
      <c r="C90" s="136" t="s">
        <v>12548</v>
      </c>
      <c r="D90" s="140">
        <v>9781351231794</v>
      </c>
      <c r="E90" s="140" t="s">
        <v>12977</v>
      </c>
      <c r="F90" s="136" t="s">
        <v>12978</v>
      </c>
      <c r="G90" s="135">
        <v>1</v>
      </c>
      <c r="H90" s="135" t="s">
        <v>9626</v>
      </c>
      <c r="I90" s="136" t="s">
        <v>12979</v>
      </c>
      <c r="J90" s="136" t="s">
        <v>5446</v>
      </c>
      <c r="K90" s="135">
        <v>2019</v>
      </c>
      <c r="L90" s="136" t="s">
        <v>11907</v>
      </c>
      <c r="M90" s="136"/>
      <c r="N90" s="149" t="s">
        <v>12980</v>
      </c>
      <c r="O90" s="141"/>
      <c r="P90" s="139"/>
      <c r="Q90" s="139"/>
      <c r="R90" s="139"/>
      <c r="S90" s="139"/>
      <c r="T90" s="139"/>
    </row>
    <row r="91" spans="1:20" ht="16.350000000000001" customHeight="1">
      <c r="A91" s="147">
        <v>302</v>
      </c>
      <c r="B91" s="136" t="s">
        <v>5361</v>
      </c>
      <c r="C91" s="136" t="s">
        <v>12548</v>
      </c>
      <c r="D91" s="140">
        <v>9780429430626</v>
      </c>
      <c r="E91" s="140" t="s">
        <v>13089</v>
      </c>
      <c r="F91" s="136" t="s">
        <v>13090</v>
      </c>
      <c r="G91" s="135">
        <v>1</v>
      </c>
      <c r="H91" s="135" t="s">
        <v>9626</v>
      </c>
      <c r="I91" s="136" t="s">
        <v>13091</v>
      </c>
      <c r="J91" s="136" t="s">
        <v>5446</v>
      </c>
      <c r="K91" s="135">
        <v>2019</v>
      </c>
      <c r="L91" s="136" t="s">
        <v>11907</v>
      </c>
      <c r="M91" s="136"/>
      <c r="N91" s="149" t="s">
        <v>13092</v>
      </c>
      <c r="O91" s="141"/>
      <c r="P91" s="139"/>
      <c r="Q91" s="139"/>
      <c r="R91" s="139"/>
      <c r="S91" s="139"/>
      <c r="T91" s="139"/>
    </row>
    <row r="92" spans="1:20" ht="16.350000000000001" customHeight="1">
      <c r="A92" s="147">
        <v>304</v>
      </c>
      <c r="B92" s="136" t="s">
        <v>5361</v>
      </c>
      <c r="C92" s="136" t="s">
        <v>12548</v>
      </c>
      <c r="D92" s="140">
        <v>9781315156316</v>
      </c>
      <c r="E92" s="140" t="s">
        <v>13098</v>
      </c>
      <c r="F92" s="136" t="s">
        <v>13099</v>
      </c>
      <c r="G92" s="135">
        <v>1</v>
      </c>
      <c r="H92" s="135" t="s">
        <v>9629</v>
      </c>
      <c r="I92" s="136" t="s">
        <v>13100</v>
      </c>
      <c r="J92" s="136" t="s">
        <v>12589</v>
      </c>
      <c r="K92" s="135">
        <v>2017</v>
      </c>
      <c r="L92" s="136" t="s">
        <v>11907</v>
      </c>
      <c r="M92" s="136"/>
      <c r="N92" s="149" t="s">
        <v>13101</v>
      </c>
      <c r="O92" s="141"/>
      <c r="P92" s="139"/>
      <c r="Q92" s="139"/>
      <c r="R92" s="139"/>
      <c r="S92" s="139"/>
      <c r="T92" s="139"/>
    </row>
    <row r="93" spans="1:20" ht="16.350000000000001" customHeight="1">
      <c r="A93" s="147">
        <v>311</v>
      </c>
      <c r="B93" s="136" t="s">
        <v>5361</v>
      </c>
      <c r="C93" s="136" t="s">
        <v>12548</v>
      </c>
      <c r="D93" s="140">
        <v>9781482237580</v>
      </c>
      <c r="E93" s="140" t="s">
        <v>13126</v>
      </c>
      <c r="F93" s="136" t="s">
        <v>13127</v>
      </c>
      <c r="G93" s="135">
        <v>1</v>
      </c>
      <c r="H93" s="135" t="s">
        <v>9626</v>
      </c>
      <c r="I93" s="136" t="s">
        <v>13128</v>
      </c>
      <c r="J93" s="136" t="s">
        <v>12589</v>
      </c>
      <c r="K93" s="135">
        <v>2016</v>
      </c>
      <c r="L93" s="136" t="s">
        <v>11907</v>
      </c>
      <c r="M93" s="136" t="s">
        <v>12737</v>
      </c>
      <c r="N93" s="149" t="s">
        <v>13129</v>
      </c>
      <c r="O93" s="141"/>
      <c r="P93" s="139"/>
      <c r="Q93" s="139"/>
      <c r="R93" s="139"/>
      <c r="S93" s="139"/>
      <c r="T93" s="139"/>
    </row>
    <row r="94" spans="1:20" ht="16.350000000000001" customHeight="1">
      <c r="A94" s="147">
        <v>312</v>
      </c>
      <c r="B94" s="136" t="s">
        <v>5361</v>
      </c>
      <c r="C94" s="136" t="s">
        <v>12548</v>
      </c>
      <c r="D94" s="140">
        <v>9781315154725</v>
      </c>
      <c r="E94" s="140" t="s">
        <v>13130</v>
      </c>
      <c r="F94" s="136" t="s">
        <v>13131</v>
      </c>
      <c r="G94" s="135">
        <v>1</v>
      </c>
      <c r="H94" s="135" t="s">
        <v>9626</v>
      </c>
      <c r="I94" s="136" t="s">
        <v>13132</v>
      </c>
      <c r="J94" s="136" t="s">
        <v>5446</v>
      </c>
      <c r="K94" s="135">
        <v>2018</v>
      </c>
      <c r="L94" s="136" t="s">
        <v>11907</v>
      </c>
      <c r="M94" s="136"/>
      <c r="N94" s="149" t="s">
        <v>13133</v>
      </c>
      <c r="O94" s="141"/>
      <c r="P94" s="139"/>
      <c r="Q94" s="139"/>
      <c r="R94" s="139"/>
      <c r="S94" s="139"/>
      <c r="T94" s="139"/>
    </row>
    <row r="95" spans="1:20" ht="16.350000000000001" customHeight="1">
      <c r="A95" s="147">
        <v>316</v>
      </c>
      <c r="B95" s="136" t="s">
        <v>5361</v>
      </c>
      <c r="C95" s="136" t="s">
        <v>12548</v>
      </c>
      <c r="D95" s="140">
        <v>9781466598201</v>
      </c>
      <c r="E95" s="140" t="s">
        <v>13148</v>
      </c>
      <c r="F95" s="136" t="s">
        <v>13149</v>
      </c>
      <c r="G95" s="135">
        <v>1</v>
      </c>
      <c r="H95" s="135" t="s">
        <v>9626</v>
      </c>
      <c r="I95" s="136" t="s">
        <v>13150</v>
      </c>
      <c r="J95" s="136" t="s">
        <v>12753</v>
      </c>
      <c r="K95" s="135">
        <v>2015</v>
      </c>
      <c r="L95" s="136" t="s">
        <v>11907</v>
      </c>
      <c r="M95" s="136"/>
      <c r="N95" s="149" t="s">
        <v>13151</v>
      </c>
      <c r="O95" s="141"/>
      <c r="P95" s="139"/>
      <c r="Q95" s="139"/>
      <c r="R95" s="139"/>
      <c r="S95" s="139"/>
      <c r="T95" s="139"/>
    </row>
    <row r="96" spans="1:20" ht="16.350000000000001" customHeight="1">
      <c r="A96" s="147">
        <v>192</v>
      </c>
      <c r="B96" s="136" t="s">
        <v>5361</v>
      </c>
      <c r="C96" s="136" t="s">
        <v>12605</v>
      </c>
      <c r="D96" s="140">
        <v>9780429455704</v>
      </c>
      <c r="E96" s="140" t="s">
        <v>12606</v>
      </c>
      <c r="F96" s="136" t="s">
        <v>12607</v>
      </c>
      <c r="G96" s="135">
        <v>1</v>
      </c>
      <c r="H96" s="135" t="s">
        <v>9626</v>
      </c>
      <c r="I96" s="136" t="s">
        <v>12608</v>
      </c>
      <c r="J96" s="136" t="s">
        <v>5446</v>
      </c>
      <c r="K96" s="135">
        <v>2019</v>
      </c>
      <c r="L96" s="136" t="s">
        <v>11907</v>
      </c>
      <c r="M96" s="136"/>
      <c r="N96" s="149" t="s">
        <v>12609</v>
      </c>
      <c r="O96" s="141"/>
      <c r="P96" s="139"/>
      <c r="Q96" s="139"/>
      <c r="R96" s="139"/>
      <c r="S96" s="139"/>
      <c r="T96" s="139"/>
    </row>
    <row r="97" spans="1:20" ht="16.350000000000001" customHeight="1">
      <c r="A97" s="147">
        <v>243</v>
      </c>
      <c r="B97" s="136" t="s">
        <v>5361</v>
      </c>
      <c r="C97" s="136" t="s">
        <v>12605</v>
      </c>
      <c r="D97" s="140">
        <v>9781315371436</v>
      </c>
      <c r="E97" s="140" t="s">
        <v>12833</v>
      </c>
      <c r="F97" s="136" t="s">
        <v>12834</v>
      </c>
      <c r="G97" s="135">
        <v>1</v>
      </c>
      <c r="H97" s="135" t="s">
        <v>9626</v>
      </c>
      <c r="I97" s="136" t="s">
        <v>12835</v>
      </c>
      <c r="J97" s="136" t="s">
        <v>5446</v>
      </c>
      <c r="K97" s="135">
        <v>2017</v>
      </c>
      <c r="L97" s="136" t="s">
        <v>11907</v>
      </c>
      <c r="M97" s="136" t="s">
        <v>12836</v>
      </c>
      <c r="N97" s="149" t="s">
        <v>12837</v>
      </c>
      <c r="O97" s="141"/>
      <c r="P97" s="139"/>
      <c r="Q97" s="139"/>
      <c r="R97" s="139"/>
      <c r="S97" s="139"/>
      <c r="T97" s="139"/>
    </row>
    <row r="98" spans="1:20" ht="16.350000000000001" customHeight="1">
      <c r="A98" s="147">
        <v>245</v>
      </c>
      <c r="B98" s="136" t="s">
        <v>5361</v>
      </c>
      <c r="C98" s="136" t="s">
        <v>12605</v>
      </c>
      <c r="D98" s="140">
        <v>9781315369044</v>
      </c>
      <c r="E98" s="140" t="s">
        <v>12842</v>
      </c>
      <c r="F98" s="136" t="s">
        <v>12843</v>
      </c>
      <c r="G98" s="135">
        <v>1</v>
      </c>
      <c r="H98" s="135" t="s">
        <v>9626</v>
      </c>
      <c r="I98" s="136" t="s">
        <v>12844</v>
      </c>
      <c r="J98" s="136" t="s">
        <v>5446</v>
      </c>
      <c r="K98" s="135">
        <v>2016</v>
      </c>
      <c r="L98" s="136" t="s">
        <v>11907</v>
      </c>
      <c r="M98" s="136"/>
      <c r="N98" s="149" t="s">
        <v>12845</v>
      </c>
      <c r="O98" s="141"/>
      <c r="P98" s="139"/>
      <c r="Q98" s="139"/>
      <c r="R98" s="139"/>
      <c r="S98" s="139"/>
      <c r="T98" s="139"/>
    </row>
    <row r="99" spans="1:20" ht="16.350000000000001" customHeight="1">
      <c r="A99" s="147">
        <v>301</v>
      </c>
      <c r="B99" s="136" t="s">
        <v>5361</v>
      </c>
      <c r="C99" s="136" t="s">
        <v>12605</v>
      </c>
      <c r="D99" s="140">
        <v>9780429470134</v>
      </c>
      <c r="E99" s="140" t="s">
        <v>13085</v>
      </c>
      <c r="F99" s="136" t="s">
        <v>13086</v>
      </c>
      <c r="G99" s="135">
        <v>1</v>
      </c>
      <c r="H99" s="135" t="s">
        <v>9626</v>
      </c>
      <c r="I99" s="136" t="s">
        <v>13087</v>
      </c>
      <c r="J99" s="136" t="s">
        <v>5446</v>
      </c>
      <c r="K99" s="135">
        <v>2018</v>
      </c>
      <c r="L99" s="136" t="s">
        <v>11907</v>
      </c>
      <c r="M99" s="136"/>
      <c r="N99" s="149" t="s">
        <v>13088</v>
      </c>
      <c r="O99" s="141"/>
      <c r="P99" s="139"/>
      <c r="Q99" s="139"/>
      <c r="R99" s="139"/>
      <c r="S99" s="139"/>
      <c r="T99" s="139"/>
    </row>
    <row r="100" spans="1:20" ht="16.350000000000001" customHeight="1">
      <c r="A100" s="147">
        <v>309</v>
      </c>
      <c r="B100" s="136" t="s">
        <v>5361</v>
      </c>
      <c r="C100" s="136" t="s">
        <v>12605</v>
      </c>
      <c r="D100" s="140">
        <v>9781315153346</v>
      </c>
      <c r="E100" s="140" t="s">
        <v>13118</v>
      </c>
      <c r="F100" s="136" t="s">
        <v>13119</v>
      </c>
      <c r="G100" s="135">
        <v>1</v>
      </c>
      <c r="H100" s="135" t="s">
        <v>9626</v>
      </c>
      <c r="I100" s="136" t="s">
        <v>13120</v>
      </c>
      <c r="J100" s="136" t="s">
        <v>5446</v>
      </c>
      <c r="K100" s="135">
        <v>2017</v>
      </c>
      <c r="L100" s="136" t="s">
        <v>11907</v>
      </c>
      <c r="M100" s="136"/>
      <c r="N100" s="149" t="s">
        <v>13121</v>
      </c>
      <c r="O100" s="141"/>
      <c r="P100" s="139"/>
      <c r="Q100" s="139"/>
      <c r="R100" s="139"/>
      <c r="S100" s="139"/>
      <c r="T100" s="139"/>
    </row>
    <row r="101" spans="1:20" ht="16.350000000000001" customHeight="1">
      <c r="A101" s="147">
        <v>175</v>
      </c>
      <c r="B101" s="136" t="s">
        <v>5361</v>
      </c>
      <c r="C101" s="136" t="s">
        <v>12517</v>
      </c>
      <c r="D101" s="140">
        <v>9781315152042</v>
      </c>
      <c r="E101" s="140" t="s">
        <v>12518</v>
      </c>
      <c r="F101" s="136" t="s">
        <v>12519</v>
      </c>
      <c r="G101" s="135">
        <v>1</v>
      </c>
      <c r="H101" s="135" t="s">
        <v>9626</v>
      </c>
      <c r="I101" s="136" t="s">
        <v>12520</v>
      </c>
      <c r="J101" s="136" t="s">
        <v>5446</v>
      </c>
      <c r="K101" s="135">
        <v>2018</v>
      </c>
      <c r="L101" s="136" t="s">
        <v>11907</v>
      </c>
      <c r="M101" s="136"/>
      <c r="N101" s="149" t="s">
        <v>12521</v>
      </c>
      <c r="O101" s="141"/>
      <c r="P101" s="139"/>
      <c r="Q101" s="139"/>
      <c r="R101" s="139"/>
      <c r="S101" s="139"/>
      <c r="T101" s="139"/>
    </row>
    <row r="102" spans="1:20" ht="16.350000000000001" customHeight="1">
      <c r="A102" s="147">
        <v>201</v>
      </c>
      <c r="B102" s="136" t="s">
        <v>5361</v>
      </c>
      <c r="C102" s="136" t="s">
        <v>12517</v>
      </c>
      <c r="D102" s="140">
        <v>9781315268866</v>
      </c>
      <c r="E102" s="140" t="s">
        <v>12647</v>
      </c>
      <c r="F102" s="136" t="s">
        <v>12648</v>
      </c>
      <c r="G102" s="135">
        <v>1</v>
      </c>
      <c r="H102" s="135" t="s">
        <v>9626</v>
      </c>
      <c r="I102" s="136" t="s">
        <v>12649</v>
      </c>
      <c r="J102" s="136" t="s">
        <v>5446</v>
      </c>
      <c r="K102" s="135">
        <v>2018</v>
      </c>
      <c r="L102" s="136" t="s">
        <v>11907</v>
      </c>
      <c r="M102" s="136"/>
      <c r="N102" s="149" t="s">
        <v>12650</v>
      </c>
      <c r="O102" s="141"/>
      <c r="P102" s="139"/>
      <c r="Q102" s="139"/>
      <c r="R102" s="139"/>
      <c r="S102" s="139"/>
      <c r="T102" s="139"/>
    </row>
    <row r="103" spans="1:20" ht="16.350000000000001" customHeight="1">
      <c r="A103" s="147">
        <v>202</v>
      </c>
      <c r="B103" s="136" t="s">
        <v>5361</v>
      </c>
      <c r="C103" s="136" t="s">
        <v>12517</v>
      </c>
      <c r="D103" s="140">
        <v>9781498736268</v>
      </c>
      <c r="E103" s="140" t="s">
        <v>12651</v>
      </c>
      <c r="F103" s="136" t="s">
        <v>12652</v>
      </c>
      <c r="G103" s="135">
        <v>1</v>
      </c>
      <c r="H103" s="135" t="s">
        <v>9648</v>
      </c>
      <c r="I103" s="136" t="s">
        <v>12653</v>
      </c>
      <c r="J103" s="136" t="s">
        <v>5446</v>
      </c>
      <c r="K103" s="135">
        <v>2017</v>
      </c>
      <c r="L103" s="136" t="s">
        <v>11907</v>
      </c>
      <c r="M103" s="136"/>
      <c r="N103" s="149" t="s">
        <v>12654</v>
      </c>
      <c r="O103" s="141"/>
      <c r="P103" s="139"/>
      <c r="Q103" s="139"/>
      <c r="R103" s="139"/>
      <c r="S103" s="139"/>
      <c r="T103" s="139"/>
    </row>
    <row r="104" spans="1:20" ht="16.350000000000001" customHeight="1">
      <c r="A104" s="147">
        <v>210</v>
      </c>
      <c r="B104" s="136" t="s">
        <v>5361</v>
      </c>
      <c r="C104" s="136" t="s">
        <v>12517</v>
      </c>
      <c r="D104" s="140">
        <v>9781315116785</v>
      </c>
      <c r="E104" s="140" t="s">
        <v>12686</v>
      </c>
      <c r="F104" s="136" t="s">
        <v>12687</v>
      </c>
      <c r="G104" s="135">
        <v>1</v>
      </c>
      <c r="H104" s="135" t="s">
        <v>9626</v>
      </c>
      <c r="I104" s="136" t="s">
        <v>12688</v>
      </c>
      <c r="J104" s="136" t="s">
        <v>5446</v>
      </c>
      <c r="K104" s="135">
        <v>2018</v>
      </c>
      <c r="L104" s="136" t="s">
        <v>11907</v>
      </c>
      <c r="M104" s="136"/>
      <c r="N104" s="149" t="s">
        <v>12689</v>
      </c>
      <c r="O104" s="141"/>
      <c r="P104" s="139"/>
      <c r="Q104" s="139"/>
      <c r="R104" s="139"/>
      <c r="S104" s="139"/>
      <c r="T104" s="139"/>
    </row>
    <row r="105" spans="1:20" ht="16.350000000000001" customHeight="1">
      <c r="A105" s="147">
        <v>211</v>
      </c>
      <c r="B105" s="136" t="s">
        <v>5361</v>
      </c>
      <c r="C105" s="136" t="s">
        <v>12517</v>
      </c>
      <c r="D105" s="140">
        <v>9781315104690</v>
      </c>
      <c r="E105" s="140" t="s">
        <v>12690</v>
      </c>
      <c r="F105" s="136" t="s">
        <v>12691</v>
      </c>
      <c r="G105" s="135">
        <v>1</v>
      </c>
      <c r="H105" s="135" t="s">
        <v>9626</v>
      </c>
      <c r="I105" s="136" t="s">
        <v>12692</v>
      </c>
      <c r="J105" s="136" t="s">
        <v>5446</v>
      </c>
      <c r="K105" s="135">
        <v>2018</v>
      </c>
      <c r="L105" s="136" t="s">
        <v>11907</v>
      </c>
      <c r="M105" s="136"/>
      <c r="N105" s="149" t="s">
        <v>12693</v>
      </c>
      <c r="O105" s="141"/>
      <c r="P105" s="139"/>
      <c r="Q105" s="139"/>
      <c r="R105" s="139"/>
      <c r="S105" s="139"/>
      <c r="T105" s="139"/>
    </row>
    <row r="106" spans="1:20" ht="16.350000000000001" customHeight="1">
      <c r="A106" s="147">
        <v>225</v>
      </c>
      <c r="B106" s="136" t="s">
        <v>5361</v>
      </c>
      <c r="C106" s="136" t="s">
        <v>12517</v>
      </c>
      <c r="D106" s="140">
        <v>9781466581470</v>
      </c>
      <c r="E106" s="140" t="s">
        <v>12755</v>
      </c>
      <c r="F106" s="136" t="s">
        <v>12756</v>
      </c>
      <c r="G106" s="135">
        <v>1</v>
      </c>
      <c r="H106" s="135" t="s">
        <v>9626</v>
      </c>
      <c r="I106" s="136" t="s">
        <v>12757</v>
      </c>
      <c r="J106" s="136" t="s">
        <v>5446</v>
      </c>
      <c r="K106" s="135">
        <v>2015</v>
      </c>
      <c r="L106" s="136" t="s">
        <v>11907</v>
      </c>
      <c r="M106" s="136" t="s">
        <v>12584</v>
      </c>
      <c r="N106" s="149" t="s">
        <v>12758</v>
      </c>
      <c r="O106" s="141"/>
      <c r="P106" s="139"/>
      <c r="Q106" s="139"/>
      <c r="R106" s="139"/>
      <c r="S106" s="139"/>
      <c r="T106" s="139"/>
    </row>
    <row r="107" spans="1:20" ht="16.350000000000001" customHeight="1">
      <c r="A107" s="147">
        <v>267</v>
      </c>
      <c r="B107" s="136" t="s">
        <v>5361</v>
      </c>
      <c r="C107" s="136" t="s">
        <v>12517</v>
      </c>
      <c r="D107" s="140">
        <v>9781315197029</v>
      </c>
      <c r="E107" s="140" t="s">
        <v>12939</v>
      </c>
      <c r="F107" s="136" t="s">
        <v>12940</v>
      </c>
      <c r="G107" s="135">
        <v>1</v>
      </c>
      <c r="H107" s="135" t="s">
        <v>9626</v>
      </c>
      <c r="I107" s="136" t="s">
        <v>12941</v>
      </c>
      <c r="J107" s="136" t="s">
        <v>5446</v>
      </c>
      <c r="K107" s="135">
        <v>2017</v>
      </c>
      <c r="L107" s="136" t="s">
        <v>11907</v>
      </c>
      <c r="M107" s="136"/>
      <c r="N107" s="149" t="s">
        <v>12942</v>
      </c>
      <c r="O107" s="141"/>
      <c r="P107" s="139"/>
      <c r="Q107" s="139"/>
      <c r="R107" s="139"/>
      <c r="S107" s="139"/>
      <c r="T107" s="139"/>
    </row>
    <row r="108" spans="1:20" ht="16.350000000000001" customHeight="1">
      <c r="A108" s="147">
        <v>275</v>
      </c>
      <c r="B108" s="136" t="s">
        <v>5361</v>
      </c>
      <c r="C108" s="136" t="s">
        <v>12517</v>
      </c>
      <c r="D108" s="140">
        <v>9781498763523</v>
      </c>
      <c r="E108" s="140" t="s">
        <v>12973</v>
      </c>
      <c r="F108" s="136" t="s">
        <v>12974</v>
      </c>
      <c r="G108" s="135">
        <v>1</v>
      </c>
      <c r="H108" s="135" t="s">
        <v>9626</v>
      </c>
      <c r="I108" s="136" t="s">
        <v>12975</v>
      </c>
      <c r="J108" s="136" t="s">
        <v>5446</v>
      </c>
      <c r="K108" s="135">
        <v>2018</v>
      </c>
      <c r="L108" s="136" t="s">
        <v>11907</v>
      </c>
      <c r="M108" s="136"/>
      <c r="N108" s="149" t="s">
        <v>12976</v>
      </c>
      <c r="O108" s="141"/>
      <c r="P108" s="139"/>
      <c r="Q108" s="139"/>
      <c r="R108" s="139"/>
      <c r="S108" s="139"/>
      <c r="T108" s="139"/>
    </row>
    <row r="109" spans="1:20" ht="16.350000000000001" customHeight="1">
      <c r="A109" s="147">
        <v>189</v>
      </c>
      <c r="B109" s="136" t="s">
        <v>5361</v>
      </c>
      <c r="C109" s="136" t="s">
        <v>12591</v>
      </c>
      <c r="D109" s="140">
        <v>9781498700559</v>
      </c>
      <c r="E109" s="140" t="s">
        <v>12592</v>
      </c>
      <c r="F109" s="136" t="s">
        <v>12593</v>
      </c>
      <c r="G109" s="135">
        <v>1</v>
      </c>
      <c r="H109" s="135" t="s">
        <v>9626</v>
      </c>
      <c r="I109" s="136" t="s">
        <v>12594</v>
      </c>
      <c r="J109" s="136" t="s">
        <v>5446</v>
      </c>
      <c r="K109" s="135">
        <v>2015</v>
      </c>
      <c r="L109" s="136" t="s">
        <v>11907</v>
      </c>
      <c r="M109" s="136"/>
      <c r="N109" s="149" t="s">
        <v>12595</v>
      </c>
      <c r="O109" s="141"/>
      <c r="P109" s="139"/>
      <c r="Q109" s="139"/>
      <c r="R109" s="139"/>
      <c r="S109" s="139"/>
      <c r="T109" s="139"/>
    </row>
    <row r="110" spans="1:20" ht="16.350000000000001" customHeight="1">
      <c r="A110" s="147">
        <v>194</v>
      </c>
      <c r="B110" s="136" t="s">
        <v>5361</v>
      </c>
      <c r="C110" s="136" t="s">
        <v>12591</v>
      </c>
      <c r="D110" s="140">
        <v>9781315366074</v>
      </c>
      <c r="E110" s="140" t="s">
        <v>12614</v>
      </c>
      <c r="F110" s="136" t="s">
        <v>12615</v>
      </c>
      <c r="G110" s="135">
        <v>1</v>
      </c>
      <c r="H110" s="135" t="s">
        <v>9626</v>
      </c>
      <c r="I110" s="136" t="s">
        <v>12616</v>
      </c>
      <c r="J110" s="136" t="s">
        <v>12401</v>
      </c>
      <c r="K110" s="135">
        <v>2017</v>
      </c>
      <c r="L110" s="136" t="s">
        <v>11907</v>
      </c>
      <c r="M110" s="136"/>
      <c r="N110" s="149" t="s">
        <v>12617</v>
      </c>
      <c r="O110" s="141"/>
      <c r="P110" s="139"/>
      <c r="Q110" s="139"/>
      <c r="R110" s="139"/>
      <c r="S110" s="139"/>
      <c r="T110" s="139"/>
    </row>
    <row r="111" spans="1:20" ht="16.350000000000001" customHeight="1">
      <c r="A111" s="147">
        <v>178</v>
      </c>
      <c r="B111" s="136" t="s">
        <v>5361</v>
      </c>
      <c r="C111" s="136" t="s">
        <v>12534</v>
      </c>
      <c r="D111" s="140">
        <v>9780429455056</v>
      </c>
      <c r="E111" s="140" t="s">
        <v>12535</v>
      </c>
      <c r="F111" s="136" t="s">
        <v>12536</v>
      </c>
      <c r="G111" s="135">
        <v>1</v>
      </c>
      <c r="H111" s="135" t="s">
        <v>9626</v>
      </c>
      <c r="I111" s="136" t="s">
        <v>12537</v>
      </c>
      <c r="J111" s="136" t="s">
        <v>5446</v>
      </c>
      <c r="K111" s="135">
        <v>2019</v>
      </c>
      <c r="L111" s="136" t="s">
        <v>11907</v>
      </c>
      <c r="M111" s="136"/>
      <c r="N111" s="149" t="s">
        <v>12538</v>
      </c>
      <c r="O111" s="141"/>
      <c r="P111" s="139"/>
      <c r="Q111" s="139"/>
      <c r="R111" s="139"/>
      <c r="S111" s="139"/>
      <c r="T111" s="139"/>
    </row>
    <row r="112" spans="1:20" ht="16.350000000000001" customHeight="1">
      <c r="A112" s="147">
        <v>179</v>
      </c>
      <c r="B112" s="136" t="s">
        <v>5361</v>
      </c>
      <c r="C112" s="136" t="s">
        <v>12534</v>
      </c>
      <c r="D112" s="140">
        <v>9780429466342</v>
      </c>
      <c r="E112" s="140" t="s">
        <v>12539</v>
      </c>
      <c r="F112" s="136" t="s">
        <v>12540</v>
      </c>
      <c r="G112" s="135">
        <v>1</v>
      </c>
      <c r="H112" s="135" t="s">
        <v>9626</v>
      </c>
      <c r="I112" s="136" t="s">
        <v>12541</v>
      </c>
      <c r="J112" s="136" t="s">
        <v>5446</v>
      </c>
      <c r="K112" s="135">
        <v>2019</v>
      </c>
      <c r="L112" s="136" t="s">
        <v>11907</v>
      </c>
      <c r="M112" s="136"/>
      <c r="N112" s="149" t="s">
        <v>12542</v>
      </c>
      <c r="O112" s="141"/>
      <c r="P112" s="139"/>
      <c r="Q112" s="139"/>
      <c r="R112" s="139"/>
      <c r="S112" s="139"/>
      <c r="T112" s="139"/>
    </row>
    <row r="113" spans="1:20" ht="16.350000000000001" customHeight="1">
      <c r="A113" s="147">
        <v>198</v>
      </c>
      <c r="B113" s="136" t="s">
        <v>5361</v>
      </c>
      <c r="C113" s="136" t="s">
        <v>12534</v>
      </c>
      <c r="D113" s="140">
        <v>9781315367712</v>
      </c>
      <c r="E113" s="140" t="s">
        <v>12633</v>
      </c>
      <c r="F113" s="136" t="s">
        <v>12634</v>
      </c>
      <c r="G113" s="135">
        <v>1</v>
      </c>
      <c r="H113" s="135" t="s">
        <v>9626</v>
      </c>
      <c r="I113" s="136" t="s">
        <v>12635</v>
      </c>
      <c r="J113" s="136" t="s">
        <v>5446</v>
      </c>
      <c r="K113" s="135">
        <v>2017</v>
      </c>
      <c r="L113" s="136" t="s">
        <v>11907</v>
      </c>
      <c r="M113" s="136"/>
      <c r="N113" s="149" t="s">
        <v>12636</v>
      </c>
      <c r="O113" s="141"/>
      <c r="P113" s="139"/>
      <c r="Q113" s="139"/>
      <c r="R113" s="139"/>
      <c r="S113" s="139"/>
      <c r="T113" s="139"/>
    </row>
    <row r="114" spans="1:20" ht="16.350000000000001" customHeight="1">
      <c r="A114" s="147">
        <v>203</v>
      </c>
      <c r="B114" s="136" t="s">
        <v>5361</v>
      </c>
      <c r="C114" s="136" t="s">
        <v>12534</v>
      </c>
      <c r="D114" s="140">
        <v>9780429444067</v>
      </c>
      <c r="E114" s="140" t="s">
        <v>12655</v>
      </c>
      <c r="F114" s="136" t="s">
        <v>12656</v>
      </c>
      <c r="G114" s="135">
        <v>1</v>
      </c>
      <c r="H114" s="135" t="s">
        <v>9626</v>
      </c>
      <c r="I114" s="136" t="s">
        <v>12657</v>
      </c>
      <c r="J114" s="136" t="s">
        <v>5446</v>
      </c>
      <c r="K114" s="135">
        <v>2019</v>
      </c>
      <c r="L114" s="136" t="s">
        <v>11907</v>
      </c>
      <c r="M114" s="136"/>
      <c r="N114" s="149" t="s">
        <v>12658</v>
      </c>
      <c r="O114" s="141"/>
      <c r="P114" s="139"/>
      <c r="Q114" s="139"/>
      <c r="R114" s="139"/>
      <c r="S114" s="139"/>
      <c r="T114" s="139"/>
    </row>
    <row r="115" spans="1:20" ht="16.350000000000001" customHeight="1">
      <c r="A115" s="147">
        <v>219</v>
      </c>
      <c r="B115" s="136" t="s">
        <v>5361</v>
      </c>
      <c r="C115" s="136" t="s">
        <v>12534</v>
      </c>
      <c r="D115" s="140">
        <v>9781315366920</v>
      </c>
      <c r="E115" s="140" t="s">
        <v>12724</v>
      </c>
      <c r="F115" s="136" t="s">
        <v>12725</v>
      </c>
      <c r="G115" s="135">
        <v>1</v>
      </c>
      <c r="H115" s="135" t="s">
        <v>9626</v>
      </c>
      <c r="I115" s="136" t="s">
        <v>12726</v>
      </c>
      <c r="J115" s="136" t="s">
        <v>5446</v>
      </c>
      <c r="K115" s="135">
        <v>2017</v>
      </c>
      <c r="L115" s="136" t="s">
        <v>11907</v>
      </c>
      <c r="M115" s="136"/>
      <c r="N115" s="149" t="s">
        <v>12727</v>
      </c>
      <c r="O115" s="141"/>
      <c r="P115" s="139"/>
      <c r="Q115" s="139"/>
      <c r="R115" s="139"/>
      <c r="S115" s="139"/>
      <c r="T115" s="139"/>
    </row>
    <row r="116" spans="1:20" ht="16.350000000000001" customHeight="1">
      <c r="A116" s="147">
        <v>259</v>
      </c>
      <c r="B116" s="136" t="s">
        <v>5361</v>
      </c>
      <c r="C116" s="136" t="s">
        <v>12534</v>
      </c>
      <c r="D116" s="140">
        <v>9781351251662</v>
      </c>
      <c r="E116" s="140" t="s">
        <v>12902</v>
      </c>
      <c r="F116" s="136" t="s">
        <v>12903</v>
      </c>
      <c r="G116" s="135">
        <v>1</v>
      </c>
      <c r="H116" s="135" t="s">
        <v>9626</v>
      </c>
      <c r="I116" s="136" t="s">
        <v>12904</v>
      </c>
      <c r="J116" s="136" t="s">
        <v>5446</v>
      </c>
      <c r="K116" s="135">
        <v>2018</v>
      </c>
      <c r="L116" s="136" t="s">
        <v>11907</v>
      </c>
      <c r="M116" s="136" t="s">
        <v>12905</v>
      </c>
      <c r="N116" s="149" t="s">
        <v>12906</v>
      </c>
      <c r="O116" s="141"/>
      <c r="P116" s="139"/>
      <c r="Q116" s="139"/>
      <c r="R116" s="139"/>
      <c r="S116" s="139"/>
      <c r="T116" s="139"/>
    </row>
    <row r="117" spans="1:20" ht="16.350000000000001" customHeight="1">
      <c r="A117" s="147">
        <v>261</v>
      </c>
      <c r="B117" s="136" t="s">
        <v>5361</v>
      </c>
      <c r="C117" s="136" t="s">
        <v>12534</v>
      </c>
      <c r="D117" s="140">
        <v>9780429061141</v>
      </c>
      <c r="E117" s="140" t="s">
        <v>12911</v>
      </c>
      <c r="F117" s="136" t="s">
        <v>12912</v>
      </c>
      <c r="G117" s="135">
        <v>1</v>
      </c>
      <c r="H117" s="135" t="s">
        <v>9626</v>
      </c>
      <c r="I117" s="136" t="s">
        <v>12913</v>
      </c>
      <c r="J117" s="136" t="s">
        <v>12435</v>
      </c>
      <c r="K117" s="135">
        <v>2018</v>
      </c>
      <c r="L117" s="136" t="s">
        <v>11907</v>
      </c>
      <c r="M117" s="136" t="s">
        <v>12914</v>
      </c>
      <c r="N117" s="149" t="s">
        <v>12915</v>
      </c>
      <c r="O117" s="141"/>
      <c r="P117" s="139"/>
      <c r="Q117" s="139"/>
      <c r="R117" s="139"/>
      <c r="S117" s="139"/>
      <c r="T117" s="139"/>
    </row>
    <row r="118" spans="1:20" ht="16.350000000000001" customHeight="1">
      <c r="A118" s="147">
        <v>269</v>
      </c>
      <c r="B118" s="136" t="s">
        <v>5361</v>
      </c>
      <c r="C118" s="136" t="s">
        <v>12534</v>
      </c>
      <c r="D118" s="140">
        <v>9781315267913</v>
      </c>
      <c r="E118" s="140" t="s">
        <v>12948</v>
      </c>
      <c r="F118" s="136" t="s">
        <v>12949</v>
      </c>
      <c r="G118" s="135">
        <v>1</v>
      </c>
      <c r="H118" s="135" t="s">
        <v>9626</v>
      </c>
      <c r="I118" s="136" t="s">
        <v>12950</v>
      </c>
      <c r="J118" s="136" t="s">
        <v>5446</v>
      </c>
      <c r="K118" s="135">
        <v>2017</v>
      </c>
      <c r="L118" s="136" t="s">
        <v>11907</v>
      </c>
      <c r="M118" s="136"/>
      <c r="N118" s="149" t="s">
        <v>12951</v>
      </c>
      <c r="O118" s="141"/>
      <c r="P118" s="139"/>
      <c r="Q118" s="139"/>
      <c r="R118" s="139"/>
      <c r="S118" s="139"/>
      <c r="T118" s="139"/>
    </row>
    <row r="119" spans="1:20" ht="16.350000000000001" customHeight="1">
      <c r="A119" s="147">
        <v>271</v>
      </c>
      <c r="B119" s="136" t="s">
        <v>5361</v>
      </c>
      <c r="C119" s="136" t="s">
        <v>12534</v>
      </c>
      <c r="D119" s="140">
        <v>9781315116778</v>
      </c>
      <c r="E119" s="140" t="s">
        <v>12956</v>
      </c>
      <c r="F119" s="136" t="s">
        <v>12957</v>
      </c>
      <c r="G119" s="135">
        <v>1</v>
      </c>
      <c r="H119" s="135" t="s">
        <v>9626</v>
      </c>
      <c r="I119" s="136" t="s">
        <v>12958</v>
      </c>
      <c r="J119" s="136" t="s">
        <v>5446</v>
      </c>
      <c r="K119" s="135">
        <v>2017</v>
      </c>
      <c r="L119" s="136" t="s">
        <v>11907</v>
      </c>
      <c r="M119" s="136"/>
      <c r="N119" s="149" t="s">
        <v>12959</v>
      </c>
      <c r="O119" s="141"/>
      <c r="P119" s="139"/>
      <c r="Q119" s="139"/>
      <c r="R119" s="139"/>
      <c r="S119" s="139"/>
      <c r="T119" s="139"/>
    </row>
    <row r="120" spans="1:20" ht="16.350000000000001" customHeight="1">
      <c r="A120" s="147">
        <v>273</v>
      </c>
      <c r="B120" s="136" t="s">
        <v>5361</v>
      </c>
      <c r="C120" s="136" t="s">
        <v>12534</v>
      </c>
      <c r="D120" s="140">
        <v>9781498735346</v>
      </c>
      <c r="E120" s="140" t="s">
        <v>12964</v>
      </c>
      <c r="F120" s="136" t="s">
        <v>12965</v>
      </c>
      <c r="G120" s="135">
        <v>1</v>
      </c>
      <c r="H120" s="135" t="s">
        <v>9626</v>
      </c>
      <c r="I120" s="136" t="s">
        <v>12966</v>
      </c>
      <c r="J120" s="136" t="s">
        <v>5446</v>
      </c>
      <c r="K120" s="135">
        <v>2016</v>
      </c>
      <c r="L120" s="136" t="s">
        <v>11907</v>
      </c>
      <c r="M120" s="136"/>
      <c r="N120" s="149" t="s">
        <v>12967</v>
      </c>
      <c r="O120" s="141"/>
      <c r="P120" s="139"/>
      <c r="Q120" s="139"/>
      <c r="R120" s="139"/>
      <c r="S120" s="139"/>
      <c r="T120" s="139"/>
    </row>
    <row r="121" spans="1:20" ht="16.350000000000001" customHeight="1">
      <c r="A121" s="147">
        <v>321</v>
      </c>
      <c r="B121" s="136" t="s">
        <v>5361</v>
      </c>
      <c r="C121" s="136" t="s">
        <v>12534</v>
      </c>
      <c r="D121" s="140">
        <v>9781482227949</v>
      </c>
      <c r="E121" s="140" t="s">
        <v>13170</v>
      </c>
      <c r="F121" s="136" t="s">
        <v>13171</v>
      </c>
      <c r="G121" s="135">
        <v>1</v>
      </c>
      <c r="H121" s="135" t="s">
        <v>9626</v>
      </c>
      <c r="I121" s="136" t="s">
        <v>13172</v>
      </c>
      <c r="J121" s="136" t="s">
        <v>12589</v>
      </c>
      <c r="K121" s="135">
        <v>2015</v>
      </c>
      <c r="L121" s="136" t="s">
        <v>11907</v>
      </c>
      <c r="M121" s="136"/>
      <c r="N121" s="149" t="s">
        <v>13173</v>
      </c>
      <c r="O121" s="141"/>
      <c r="P121" s="139"/>
      <c r="Q121" s="139"/>
      <c r="R121" s="139"/>
      <c r="S121" s="139"/>
      <c r="T121" s="139"/>
    </row>
    <row r="122" spans="1:20" ht="16.350000000000001" customHeight="1">
      <c r="A122" s="147">
        <v>177</v>
      </c>
      <c r="B122" s="136" t="s">
        <v>5361</v>
      </c>
      <c r="C122" s="136" t="s">
        <v>12528</v>
      </c>
      <c r="D122" s="140">
        <v>9789814613354</v>
      </c>
      <c r="E122" s="140" t="s">
        <v>12529</v>
      </c>
      <c r="F122" s="136" t="s">
        <v>12530</v>
      </c>
      <c r="G122" s="135">
        <v>1</v>
      </c>
      <c r="H122" s="135" t="s">
        <v>9626</v>
      </c>
      <c r="I122" s="136" t="s">
        <v>12531</v>
      </c>
      <c r="J122" s="136" t="s">
        <v>12532</v>
      </c>
      <c r="K122" s="135">
        <v>2015</v>
      </c>
      <c r="L122" s="136" t="s">
        <v>11907</v>
      </c>
      <c r="M122" s="136"/>
      <c r="N122" s="149" t="s">
        <v>12533</v>
      </c>
      <c r="O122" s="141"/>
      <c r="P122" s="139"/>
      <c r="Q122" s="139"/>
      <c r="R122" s="139"/>
      <c r="S122" s="139"/>
      <c r="T122" s="139"/>
    </row>
    <row r="123" spans="1:20" ht="16.350000000000001" customHeight="1">
      <c r="A123" s="147">
        <v>226</v>
      </c>
      <c r="B123" s="136" t="s">
        <v>5361</v>
      </c>
      <c r="C123" s="136" t="s">
        <v>12528</v>
      </c>
      <c r="D123" s="140">
        <v>9780429488276</v>
      </c>
      <c r="E123" s="140" t="s">
        <v>12759</v>
      </c>
      <c r="F123" s="136" t="s">
        <v>12760</v>
      </c>
      <c r="G123" s="135">
        <v>1</v>
      </c>
      <c r="H123" s="135" t="s">
        <v>9626</v>
      </c>
      <c r="I123" s="136" t="s">
        <v>12761</v>
      </c>
      <c r="J123" s="136" t="s">
        <v>5446</v>
      </c>
      <c r="K123" s="135">
        <v>2019</v>
      </c>
      <c r="L123" s="136" t="s">
        <v>11907</v>
      </c>
      <c r="M123" s="136"/>
      <c r="N123" s="149" t="s">
        <v>12762</v>
      </c>
      <c r="O123" s="141"/>
      <c r="P123" s="139"/>
      <c r="Q123" s="139"/>
      <c r="R123" s="139"/>
      <c r="S123" s="139"/>
      <c r="T123" s="139"/>
    </row>
    <row r="124" spans="1:20" ht="16.350000000000001" customHeight="1">
      <c r="A124" s="147">
        <v>227</v>
      </c>
      <c r="B124" s="136" t="s">
        <v>5361</v>
      </c>
      <c r="C124" s="136" t="s">
        <v>12528</v>
      </c>
      <c r="D124" s="140">
        <v>9781315119359</v>
      </c>
      <c r="E124" s="140" t="s">
        <v>12763</v>
      </c>
      <c r="F124" s="136" t="s">
        <v>12764</v>
      </c>
      <c r="G124" s="135">
        <v>1</v>
      </c>
      <c r="H124" s="135" t="s">
        <v>9626</v>
      </c>
      <c r="I124" s="136" t="s">
        <v>12765</v>
      </c>
      <c r="J124" s="136" t="s">
        <v>5446</v>
      </c>
      <c r="K124" s="135">
        <v>2019</v>
      </c>
      <c r="L124" s="136" t="s">
        <v>11907</v>
      </c>
      <c r="M124" s="136"/>
      <c r="N124" s="149" t="s">
        <v>12766</v>
      </c>
      <c r="O124" s="141"/>
      <c r="P124" s="139"/>
      <c r="Q124" s="139"/>
      <c r="R124" s="139"/>
      <c r="S124" s="139"/>
      <c r="T124" s="139"/>
    </row>
    <row r="125" spans="1:20" ht="16.350000000000001" customHeight="1">
      <c r="A125" s="147">
        <v>257</v>
      </c>
      <c r="B125" s="136" t="s">
        <v>5361</v>
      </c>
      <c r="C125" s="136" t="s">
        <v>12528</v>
      </c>
      <c r="D125" s="140">
        <v>9789814745574</v>
      </c>
      <c r="E125" s="140" t="s">
        <v>12894</v>
      </c>
      <c r="F125" s="136" t="s">
        <v>12895</v>
      </c>
      <c r="G125" s="135">
        <v>1</v>
      </c>
      <c r="H125" s="135" t="s">
        <v>9648</v>
      </c>
      <c r="I125" s="136" t="s">
        <v>12896</v>
      </c>
      <c r="J125" s="136" t="s">
        <v>12532</v>
      </c>
      <c r="K125" s="135">
        <v>2016</v>
      </c>
      <c r="L125" s="136" t="s">
        <v>11907</v>
      </c>
      <c r="M125" s="136"/>
      <c r="N125" s="149" t="s">
        <v>12897</v>
      </c>
      <c r="O125" s="141"/>
      <c r="P125" s="139"/>
      <c r="Q125" s="139"/>
      <c r="R125" s="139"/>
      <c r="S125" s="139"/>
      <c r="T125" s="139"/>
    </row>
    <row r="126" spans="1:20" ht="16.350000000000001" customHeight="1">
      <c r="A126" s="147">
        <v>247</v>
      </c>
      <c r="B126" s="136" t="s">
        <v>5361</v>
      </c>
      <c r="C126" s="136" t="s">
        <v>12851</v>
      </c>
      <c r="D126" s="140">
        <v>9781315152011</v>
      </c>
      <c r="E126" s="140" t="s">
        <v>12852</v>
      </c>
      <c r="F126" s="136" t="s">
        <v>12853</v>
      </c>
      <c r="G126" s="135">
        <v>1</v>
      </c>
      <c r="H126" s="135" t="s">
        <v>9626</v>
      </c>
      <c r="I126" s="136" t="s">
        <v>12854</v>
      </c>
      <c r="J126" s="136" t="s">
        <v>5446</v>
      </c>
      <c r="K126" s="135">
        <v>2018</v>
      </c>
      <c r="L126" s="136" t="s">
        <v>11907</v>
      </c>
      <c r="M126" s="136" t="s">
        <v>12855</v>
      </c>
      <c r="N126" s="149" t="s">
        <v>12856</v>
      </c>
      <c r="O126" s="141"/>
      <c r="P126" s="139"/>
      <c r="Q126" s="139"/>
      <c r="R126" s="139"/>
      <c r="S126" s="139"/>
      <c r="T126" s="139"/>
    </row>
    <row r="127" spans="1:20" ht="16.350000000000001" customHeight="1">
      <c r="A127" s="147">
        <v>279</v>
      </c>
      <c r="B127" s="136" t="s">
        <v>5361</v>
      </c>
      <c r="C127" s="136" t="s">
        <v>12851</v>
      </c>
      <c r="D127" s="140">
        <v>9781466551183</v>
      </c>
      <c r="E127" s="140" t="s">
        <v>12991</v>
      </c>
      <c r="F127" s="136" t="s">
        <v>12992</v>
      </c>
      <c r="G127" s="135">
        <v>1</v>
      </c>
      <c r="H127" s="135" t="s">
        <v>9626</v>
      </c>
      <c r="I127" s="136" t="s">
        <v>12993</v>
      </c>
      <c r="J127" s="136" t="s">
        <v>5446</v>
      </c>
      <c r="K127" s="135">
        <v>2015</v>
      </c>
      <c r="L127" s="136" t="s">
        <v>11907</v>
      </c>
      <c r="M127" s="136"/>
      <c r="N127" s="149" t="s">
        <v>12994</v>
      </c>
      <c r="O127" s="141"/>
      <c r="P127" s="139"/>
      <c r="Q127" s="139"/>
      <c r="R127" s="139"/>
      <c r="S127" s="139"/>
      <c r="T127" s="139"/>
    </row>
    <row r="128" spans="1:20" ht="16.350000000000001" customHeight="1">
      <c r="A128" s="147">
        <v>280</v>
      </c>
      <c r="B128" s="136" t="s">
        <v>5361</v>
      </c>
      <c r="C128" s="136" t="s">
        <v>12851</v>
      </c>
      <c r="D128" s="140">
        <v>9781498764612</v>
      </c>
      <c r="E128" s="140" t="s">
        <v>12995</v>
      </c>
      <c r="F128" s="136" t="s">
        <v>12996</v>
      </c>
      <c r="G128" s="135">
        <v>1</v>
      </c>
      <c r="H128" s="135" t="s">
        <v>9626</v>
      </c>
      <c r="I128" s="136" t="s">
        <v>12997</v>
      </c>
      <c r="J128" s="136" t="s">
        <v>5446</v>
      </c>
      <c r="K128" s="135">
        <v>2018</v>
      </c>
      <c r="L128" s="136" t="s">
        <v>11907</v>
      </c>
      <c r="M128" s="136" t="s">
        <v>12998</v>
      </c>
      <c r="N128" s="149" t="s">
        <v>12999</v>
      </c>
      <c r="O128" s="141"/>
      <c r="P128" s="139"/>
      <c r="Q128" s="139"/>
      <c r="R128" s="139"/>
      <c r="S128" s="139"/>
      <c r="T128" s="139"/>
    </row>
    <row r="129" spans="1:20" ht="16.350000000000001" customHeight="1">
      <c r="A129" s="147">
        <v>190</v>
      </c>
      <c r="B129" s="136" t="s">
        <v>5361</v>
      </c>
      <c r="C129" s="136" t="s">
        <v>12596</v>
      </c>
      <c r="D129" s="140">
        <v>9781315136141</v>
      </c>
      <c r="E129" s="140" t="s">
        <v>12597</v>
      </c>
      <c r="F129" s="136" t="s">
        <v>12598</v>
      </c>
      <c r="G129" s="135">
        <v>1</v>
      </c>
      <c r="H129" s="135" t="s">
        <v>9626</v>
      </c>
      <c r="I129" s="136" t="s">
        <v>12599</v>
      </c>
      <c r="J129" s="136" t="s">
        <v>5446</v>
      </c>
      <c r="K129" s="135">
        <v>2018</v>
      </c>
      <c r="L129" s="136" t="s">
        <v>11907</v>
      </c>
      <c r="M129" s="136"/>
      <c r="N129" s="149" t="s">
        <v>12600</v>
      </c>
      <c r="O129" s="141"/>
      <c r="P129" s="139"/>
      <c r="Q129" s="139"/>
      <c r="R129" s="139"/>
      <c r="S129" s="139"/>
      <c r="T129" s="139"/>
    </row>
    <row r="130" spans="1:20" ht="16.350000000000001" customHeight="1">
      <c r="A130" s="147">
        <v>207</v>
      </c>
      <c r="B130" s="136" t="s">
        <v>5361</v>
      </c>
      <c r="C130" s="136" t="s">
        <v>12596</v>
      </c>
      <c r="D130" s="140">
        <v>9781315105499</v>
      </c>
      <c r="E130" s="140" t="s">
        <v>12673</v>
      </c>
      <c r="F130" s="136" t="s">
        <v>12674</v>
      </c>
      <c r="G130" s="135">
        <v>1</v>
      </c>
      <c r="H130" s="135" t="s">
        <v>9626</v>
      </c>
      <c r="I130" s="136" t="s">
        <v>12675</v>
      </c>
      <c r="J130" s="136" t="s">
        <v>5446</v>
      </c>
      <c r="K130" s="135">
        <v>2019</v>
      </c>
      <c r="L130" s="136" t="s">
        <v>11907</v>
      </c>
      <c r="M130" s="136"/>
      <c r="N130" s="149" t="s">
        <v>12676</v>
      </c>
      <c r="O130" s="141"/>
      <c r="P130" s="139"/>
      <c r="Q130" s="139"/>
      <c r="R130" s="139"/>
      <c r="S130" s="139"/>
      <c r="T130" s="139"/>
    </row>
    <row r="131" spans="1:20" ht="16.350000000000001" customHeight="1">
      <c r="A131" s="147">
        <v>244</v>
      </c>
      <c r="B131" s="136" t="s">
        <v>5361</v>
      </c>
      <c r="C131" s="136" t="s">
        <v>12596</v>
      </c>
      <c r="D131" s="140">
        <v>9780429434389</v>
      </c>
      <c r="E131" s="140" t="s">
        <v>12838</v>
      </c>
      <c r="F131" s="136" t="s">
        <v>12839</v>
      </c>
      <c r="G131" s="135">
        <v>1</v>
      </c>
      <c r="H131" s="135" t="s">
        <v>9626</v>
      </c>
      <c r="I131" s="136" t="s">
        <v>12840</v>
      </c>
      <c r="J131" s="136" t="s">
        <v>5446</v>
      </c>
      <c r="K131" s="135">
        <v>2019</v>
      </c>
      <c r="L131" s="136" t="s">
        <v>11907</v>
      </c>
      <c r="M131" s="136"/>
      <c r="N131" s="149" t="s">
        <v>12841</v>
      </c>
      <c r="O131" s="141"/>
      <c r="P131" s="139"/>
      <c r="Q131" s="139"/>
      <c r="R131" s="139"/>
      <c r="S131" s="139"/>
      <c r="T131" s="139"/>
    </row>
    <row r="132" spans="1:20" ht="16.350000000000001" customHeight="1">
      <c r="A132" s="147">
        <v>186</v>
      </c>
      <c r="B132" s="136" t="s">
        <v>5361</v>
      </c>
      <c r="C132" s="136" t="s">
        <v>12575</v>
      </c>
      <c r="D132" s="140">
        <v>9781315168678</v>
      </c>
      <c r="E132" s="140" t="s">
        <v>12576</v>
      </c>
      <c r="F132" s="136" t="s">
        <v>12577</v>
      </c>
      <c r="G132" s="135">
        <v>1</v>
      </c>
      <c r="H132" s="135" t="s">
        <v>9626</v>
      </c>
      <c r="I132" s="136" t="s">
        <v>12578</v>
      </c>
      <c r="J132" s="136" t="s">
        <v>5446</v>
      </c>
      <c r="K132" s="135">
        <v>2019</v>
      </c>
      <c r="L132" s="136" t="s">
        <v>11907</v>
      </c>
      <c r="M132" s="136" t="s">
        <v>12579</v>
      </c>
      <c r="N132" s="149" t="s">
        <v>12580</v>
      </c>
      <c r="O132" s="141"/>
      <c r="P132" s="139"/>
      <c r="Q132" s="139"/>
      <c r="R132" s="139"/>
      <c r="S132" s="139"/>
      <c r="T132" s="139"/>
    </row>
    <row r="133" spans="1:20" ht="16.350000000000001" customHeight="1">
      <c r="A133" s="147">
        <v>252</v>
      </c>
      <c r="B133" s="136" t="s">
        <v>5361</v>
      </c>
      <c r="C133" s="136" t="s">
        <v>12575</v>
      </c>
      <c r="D133" s="140">
        <v>9781498709606</v>
      </c>
      <c r="E133" s="140" t="s">
        <v>12873</v>
      </c>
      <c r="F133" s="136" t="s">
        <v>12874</v>
      </c>
      <c r="G133" s="135">
        <v>1</v>
      </c>
      <c r="H133" s="135" t="s">
        <v>9626</v>
      </c>
      <c r="I133" s="136" t="s">
        <v>12875</v>
      </c>
      <c r="J133" s="136" t="s">
        <v>5446</v>
      </c>
      <c r="K133" s="135">
        <v>2017</v>
      </c>
      <c r="L133" s="136" t="s">
        <v>11907</v>
      </c>
      <c r="M133" s="136"/>
      <c r="N133" s="149" t="s">
        <v>12876</v>
      </c>
      <c r="O133" s="141"/>
      <c r="P133" s="139"/>
      <c r="Q133" s="139"/>
      <c r="R133" s="139"/>
      <c r="S133" s="139"/>
      <c r="T133" s="139"/>
    </row>
    <row r="134" spans="1:20" ht="16.350000000000001" customHeight="1">
      <c r="A134" s="147">
        <v>260</v>
      </c>
      <c r="B134" s="136" t="s">
        <v>5361</v>
      </c>
      <c r="C134" s="136" t="s">
        <v>12575</v>
      </c>
      <c r="D134" s="140">
        <v>9781315369808</v>
      </c>
      <c r="E134" s="140" t="s">
        <v>12907</v>
      </c>
      <c r="F134" s="136" t="s">
        <v>12908</v>
      </c>
      <c r="G134" s="135">
        <v>1</v>
      </c>
      <c r="H134" s="135" t="s">
        <v>9626</v>
      </c>
      <c r="I134" s="136" t="s">
        <v>12909</v>
      </c>
      <c r="J134" s="136" t="s">
        <v>5446</v>
      </c>
      <c r="K134" s="135">
        <v>2017</v>
      </c>
      <c r="L134" s="136" t="s">
        <v>11907</v>
      </c>
      <c r="M134" s="136"/>
      <c r="N134" s="149" t="s">
        <v>12910</v>
      </c>
      <c r="O134" s="141"/>
      <c r="P134" s="139"/>
      <c r="Q134" s="139"/>
      <c r="R134" s="139"/>
      <c r="S134" s="139"/>
      <c r="T134" s="139"/>
    </row>
    <row r="135" spans="1:20" ht="16.350000000000001" customHeight="1">
      <c r="A135" s="147">
        <v>296</v>
      </c>
      <c r="B135" s="136" t="s">
        <v>5361</v>
      </c>
      <c r="C135" s="136" t="s">
        <v>12575</v>
      </c>
      <c r="D135" s="140">
        <v>9781315230962</v>
      </c>
      <c r="E135" s="140" t="s">
        <v>13063</v>
      </c>
      <c r="F135" s="136" t="s">
        <v>13064</v>
      </c>
      <c r="G135" s="135">
        <v>1</v>
      </c>
      <c r="H135" s="135" t="s">
        <v>9626</v>
      </c>
      <c r="I135" s="136" t="s">
        <v>13065</v>
      </c>
      <c r="J135" s="136" t="s">
        <v>5446</v>
      </c>
      <c r="K135" s="135">
        <v>2018</v>
      </c>
      <c r="L135" s="136" t="s">
        <v>11907</v>
      </c>
      <c r="M135" s="136"/>
      <c r="N135" s="149" t="s">
        <v>13066</v>
      </c>
      <c r="O135" s="141"/>
      <c r="P135" s="139"/>
      <c r="Q135" s="139"/>
      <c r="R135" s="139"/>
      <c r="S135" s="139"/>
      <c r="T135" s="139"/>
    </row>
    <row r="136" spans="1:20" ht="16.350000000000001" customHeight="1">
      <c r="A136" s="147">
        <v>204</v>
      </c>
      <c r="B136" s="136" t="s">
        <v>5361</v>
      </c>
      <c r="C136" s="136" t="s">
        <v>12659</v>
      </c>
      <c r="D136" s="140">
        <v>9781138032590</v>
      </c>
      <c r="E136" s="140" t="s">
        <v>12660</v>
      </c>
      <c r="F136" s="136" t="s">
        <v>12661</v>
      </c>
      <c r="G136" s="135">
        <v>1</v>
      </c>
      <c r="H136" s="135" t="s">
        <v>9626</v>
      </c>
      <c r="I136" s="136" t="s">
        <v>12662</v>
      </c>
      <c r="J136" s="136" t="s">
        <v>5446</v>
      </c>
      <c r="K136" s="135">
        <v>2019</v>
      </c>
      <c r="L136" s="136" t="s">
        <v>11907</v>
      </c>
      <c r="M136" s="136"/>
      <c r="N136" s="149" t="s">
        <v>12663</v>
      </c>
      <c r="O136" s="141"/>
      <c r="P136" s="139"/>
      <c r="Q136" s="139"/>
      <c r="R136" s="139"/>
      <c r="S136" s="139"/>
      <c r="T136" s="139"/>
    </row>
    <row r="137" spans="1:20" ht="16.350000000000001" customHeight="1">
      <c r="A137" s="147">
        <v>220</v>
      </c>
      <c r="B137" s="136" t="s">
        <v>5361</v>
      </c>
      <c r="C137" s="136" t="s">
        <v>12728</v>
      </c>
      <c r="D137" s="140">
        <v>9781315154282</v>
      </c>
      <c r="E137" s="140" t="s">
        <v>12729</v>
      </c>
      <c r="F137" s="136" t="s">
        <v>12730</v>
      </c>
      <c r="G137" s="135">
        <v>1</v>
      </c>
      <c r="H137" s="135" t="s">
        <v>9626</v>
      </c>
      <c r="I137" s="136" t="s">
        <v>12731</v>
      </c>
      <c r="J137" s="136" t="s">
        <v>5446</v>
      </c>
      <c r="K137" s="135">
        <v>2018</v>
      </c>
      <c r="L137" s="136" t="s">
        <v>11907</v>
      </c>
      <c r="M137" s="136" t="s">
        <v>12732</v>
      </c>
      <c r="N137" s="149" t="s">
        <v>12733</v>
      </c>
      <c r="O137" s="141"/>
      <c r="P137" s="139"/>
      <c r="Q137" s="139"/>
      <c r="R137" s="139"/>
      <c r="S137" s="139"/>
      <c r="T137" s="139"/>
    </row>
    <row r="138" spans="1:20" ht="16.350000000000001" customHeight="1">
      <c r="A138" s="147">
        <v>277</v>
      </c>
      <c r="B138" s="136" t="s">
        <v>5361</v>
      </c>
      <c r="C138" s="136" t="s">
        <v>12728</v>
      </c>
      <c r="D138" s="140">
        <v>9781315685151</v>
      </c>
      <c r="E138" s="140" t="s">
        <v>12981</v>
      </c>
      <c r="F138" s="136" t="s">
        <v>12982</v>
      </c>
      <c r="G138" s="135">
        <v>1</v>
      </c>
      <c r="H138" s="135" t="s">
        <v>9626</v>
      </c>
      <c r="I138" s="136" t="s">
        <v>12983</v>
      </c>
      <c r="J138" s="136" t="s">
        <v>5446</v>
      </c>
      <c r="K138" s="135">
        <v>2016</v>
      </c>
      <c r="L138" s="136" t="s">
        <v>11907</v>
      </c>
      <c r="M138" s="136" t="s">
        <v>12984</v>
      </c>
      <c r="N138" s="149" t="s">
        <v>12985</v>
      </c>
      <c r="O138" s="141"/>
      <c r="P138" s="139"/>
      <c r="Q138" s="139"/>
      <c r="R138" s="139"/>
      <c r="S138" s="139"/>
      <c r="T138" s="139"/>
    </row>
    <row r="139" spans="1:20" ht="16.350000000000001" customHeight="1">
      <c r="A139" s="147">
        <v>294</v>
      </c>
      <c r="B139" s="136" t="s">
        <v>5361</v>
      </c>
      <c r="C139" s="136" t="s">
        <v>12728</v>
      </c>
      <c r="D139" s="140">
        <v>9781315203638</v>
      </c>
      <c r="E139" s="140" t="s">
        <v>13054</v>
      </c>
      <c r="F139" s="136" t="s">
        <v>13055</v>
      </c>
      <c r="G139" s="135">
        <v>1</v>
      </c>
      <c r="H139" s="135" t="s">
        <v>9626</v>
      </c>
      <c r="I139" s="136" t="s">
        <v>13056</v>
      </c>
      <c r="J139" s="136" t="s">
        <v>5446</v>
      </c>
      <c r="K139" s="135">
        <v>2018</v>
      </c>
      <c r="L139" s="136" t="s">
        <v>11907</v>
      </c>
      <c r="M139" s="136"/>
      <c r="N139" s="149" t="s">
        <v>13057</v>
      </c>
      <c r="O139" s="141"/>
      <c r="P139" s="139"/>
      <c r="Q139" s="139"/>
      <c r="R139" s="139"/>
      <c r="S139" s="139"/>
      <c r="T139" s="139"/>
    </row>
    <row r="140" spans="1:20" ht="16.350000000000001" customHeight="1">
      <c r="A140" s="147">
        <v>223</v>
      </c>
      <c r="B140" s="136" t="s">
        <v>5361</v>
      </c>
      <c r="C140" s="136" t="s">
        <v>12744</v>
      </c>
      <c r="D140" s="140">
        <v>9781315216980</v>
      </c>
      <c r="E140" s="140" t="s">
        <v>12745</v>
      </c>
      <c r="F140" s="136" t="s">
        <v>12746</v>
      </c>
      <c r="G140" s="135">
        <v>1</v>
      </c>
      <c r="H140" s="135" t="s">
        <v>9629</v>
      </c>
      <c r="I140" s="136" t="s">
        <v>12747</v>
      </c>
      <c r="J140" s="136" t="s">
        <v>5446</v>
      </c>
      <c r="K140" s="135">
        <v>2015</v>
      </c>
      <c r="L140" s="136" t="s">
        <v>11907</v>
      </c>
      <c r="M140" s="136"/>
      <c r="N140" s="149" t="s">
        <v>12748</v>
      </c>
      <c r="O140" s="141"/>
      <c r="P140" s="139"/>
      <c r="Q140" s="139"/>
      <c r="R140" s="139"/>
      <c r="S140" s="139"/>
      <c r="T140" s="139"/>
    </row>
    <row r="141" spans="1:20" ht="16.350000000000001" customHeight="1">
      <c r="A141" s="147">
        <v>222</v>
      </c>
      <c r="B141" s="136" t="s">
        <v>5361</v>
      </c>
      <c r="C141" s="136" t="s">
        <v>12739</v>
      </c>
      <c r="D141" s="140">
        <v>9781482254471</v>
      </c>
      <c r="E141" s="140" t="s">
        <v>12740</v>
      </c>
      <c r="F141" s="136" t="s">
        <v>12741</v>
      </c>
      <c r="G141" s="135">
        <v>1</v>
      </c>
      <c r="H141" s="135" t="s">
        <v>9626</v>
      </c>
      <c r="I141" s="136" t="s">
        <v>12742</v>
      </c>
      <c r="J141" s="136" t="s">
        <v>5446</v>
      </c>
      <c r="K141" s="135">
        <v>2016</v>
      </c>
      <c r="L141" s="136" t="s">
        <v>11907</v>
      </c>
      <c r="M141" s="136"/>
      <c r="N141" s="149" t="s">
        <v>12743</v>
      </c>
      <c r="O141" s="141"/>
      <c r="P141" s="139"/>
      <c r="Q141" s="139"/>
      <c r="R141" s="139"/>
      <c r="S141" s="139"/>
      <c r="T141" s="139"/>
    </row>
    <row r="142" spans="1:20" ht="16.350000000000001" customHeight="1">
      <c r="A142" s="147">
        <v>47</v>
      </c>
      <c r="B142" s="136" t="s">
        <v>14</v>
      </c>
      <c r="C142" s="137" t="s">
        <v>12056</v>
      </c>
      <c r="D142" s="138">
        <v>9781315648934</v>
      </c>
      <c r="E142" s="138">
        <v>9781138123298</v>
      </c>
      <c r="F142" s="136" t="s">
        <v>12057</v>
      </c>
      <c r="G142" s="135">
        <v>1</v>
      </c>
      <c r="H142" s="136" t="s">
        <v>9626</v>
      </c>
      <c r="I142" s="136" t="s">
        <v>12058</v>
      </c>
      <c r="J142" s="136" t="s">
        <v>22</v>
      </c>
      <c r="K142" s="135">
        <v>2017</v>
      </c>
      <c r="L142" s="136" t="s">
        <v>11907</v>
      </c>
      <c r="M142" s="136"/>
      <c r="N142" s="150" t="s">
        <v>12059</v>
      </c>
      <c r="O142" s="139"/>
      <c r="P142" s="139"/>
      <c r="Q142" s="139"/>
      <c r="R142" s="139"/>
      <c r="S142" s="139"/>
      <c r="T142" s="139"/>
    </row>
    <row r="143" spans="1:20" ht="16.350000000000001" customHeight="1">
      <c r="A143" s="147">
        <v>50</v>
      </c>
      <c r="B143" s="136" t="s">
        <v>14</v>
      </c>
      <c r="C143" s="137" t="s">
        <v>12056</v>
      </c>
      <c r="D143" s="138">
        <v>9781315646695</v>
      </c>
      <c r="E143" s="138">
        <v>9781138181908</v>
      </c>
      <c r="F143" s="136" t="s">
        <v>12066</v>
      </c>
      <c r="G143" s="135">
        <v>1</v>
      </c>
      <c r="H143" s="136" t="s">
        <v>9626</v>
      </c>
      <c r="I143" s="136" t="s">
        <v>12067</v>
      </c>
      <c r="J143" s="136" t="s">
        <v>22</v>
      </c>
      <c r="K143" s="135">
        <v>2017</v>
      </c>
      <c r="L143" s="136" t="s">
        <v>11907</v>
      </c>
      <c r="M143" s="136"/>
      <c r="N143" s="150" t="s">
        <v>12068</v>
      </c>
      <c r="O143" s="139"/>
      <c r="P143" s="139"/>
      <c r="Q143" s="139"/>
      <c r="R143" s="139"/>
      <c r="S143" s="139"/>
      <c r="T143" s="139"/>
    </row>
    <row r="144" spans="1:20" ht="16.350000000000001" customHeight="1">
      <c r="A144" s="147">
        <v>77</v>
      </c>
      <c r="B144" s="136" t="s">
        <v>14</v>
      </c>
      <c r="C144" s="137" t="s">
        <v>12056</v>
      </c>
      <c r="D144" s="138">
        <v>9781315739342</v>
      </c>
      <c r="E144" s="138">
        <v>9781138826403</v>
      </c>
      <c r="F144" s="136" t="s">
        <v>12147</v>
      </c>
      <c r="G144" s="135">
        <v>1</v>
      </c>
      <c r="H144" s="136" t="s">
        <v>9626</v>
      </c>
      <c r="I144" s="136" t="s">
        <v>12148</v>
      </c>
      <c r="J144" s="136" t="s">
        <v>22</v>
      </c>
      <c r="K144" s="135">
        <v>2018</v>
      </c>
      <c r="L144" s="136" t="s">
        <v>11907</v>
      </c>
      <c r="M144" s="136"/>
      <c r="N144" s="150" t="s">
        <v>12149</v>
      </c>
      <c r="O144" s="139"/>
      <c r="P144" s="139"/>
      <c r="Q144" s="139"/>
      <c r="R144" s="139"/>
      <c r="S144" s="139"/>
      <c r="T144" s="139"/>
    </row>
    <row r="145" spans="1:20" ht="16.350000000000001" customHeight="1">
      <c r="A145" s="147">
        <v>113</v>
      </c>
      <c r="B145" s="136" t="s">
        <v>14</v>
      </c>
      <c r="C145" s="137" t="s">
        <v>12056</v>
      </c>
      <c r="D145" s="138">
        <v>9781315692845</v>
      </c>
      <c r="E145" s="138">
        <v>9781138911260</v>
      </c>
      <c r="F145" s="136" t="s">
        <v>12257</v>
      </c>
      <c r="G145" s="135">
        <v>1</v>
      </c>
      <c r="H145" s="136" t="s">
        <v>9626</v>
      </c>
      <c r="I145" s="136" t="s">
        <v>12258</v>
      </c>
      <c r="J145" s="136" t="s">
        <v>22</v>
      </c>
      <c r="K145" s="135">
        <v>2018</v>
      </c>
      <c r="L145" s="136" t="s">
        <v>11907</v>
      </c>
      <c r="M145" s="136"/>
      <c r="N145" s="150" t="s">
        <v>12259</v>
      </c>
      <c r="O145" s="139"/>
      <c r="P145" s="139"/>
      <c r="Q145" s="139"/>
      <c r="R145" s="139"/>
      <c r="S145" s="139"/>
      <c r="T145" s="139"/>
    </row>
    <row r="146" spans="1:20" ht="16.350000000000001" customHeight="1">
      <c r="A146" s="147">
        <v>114</v>
      </c>
      <c r="B146" s="136" t="s">
        <v>14</v>
      </c>
      <c r="C146" s="137" t="s">
        <v>12056</v>
      </c>
      <c r="D146" s="138">
        <v>9781315392783</v>
      </c>
      <c r="E146" s="138">
        <v>9781138228351</v>
      </c>
      <c r="F146" s="136" t="s">
        <v>12260</v>
      </c>
      <c r="G146" s="135">
        <v>1</v>
      </c>
      <c r="H146" s="136" t="s">
        <v>9626</v>
      </c>
      <c r="I146" s="136" t="s">
        <v>12261</v>
      </c>
      <c r="J146" s="136" t="s">
        <v>22</v>
      </c>
      <c r="K146" s="135">
        <v>2018</v>
      </c>
      <c r="L146" s="136" t="s">
        <v>11907</v>
      </c>
      <c r="M146" s="136"/>
      <c r="N146" s="150" t="s">
        <v>12262</v>
      </c>
      <c r="O146" s="139"/>
      <c r="P146" s="139"/>
      <c r="Q146" s="139"/>
      <c r="R146" s="139"/>
      <c r="S146" s="139"/>
      <c r="T146" s="139"/>
    </row>
    <row r="147" spans="1:20" ht="16.350000000000001" customHeight="1">
      <c r="A147" s="147">
        <v>1</v>
      </c>
      <c r="B147" s="136" t="s">
        <v>14</v>
      </c>
      <c r="C147" s="137" t="s">
        <v>11904</v>
      </c>
      <c r="D147" s="138">
        <v>9781315594316</v>
      </c>
      <c r="E147" s="138">
        <v>9781472462244</v>
      </c>
      <c r="F147" s="136" t="s">
        <v>11905</v>
      </c>
      <c r="G147" s="135">
        <v>1</v>
      </c>
      <c r="H147" s="136" t="s">
        <v>9626</v>
      </c>
      <c r="I147" s="136" t="s">
        <v>11906</v>
      </c>
      <c r="J147" s="136" t="s">
        <v>22</v>
      </c>
      <c r="K147" s="135">
        <v>2015</v>
      </c>
      <c r="L147" s="136" t="s">
        <v>11907</v>
      </c>
      <c r="M147" s="136"/>
      <c r="N147" s="150" t="s">
        <v>11908</v>
      </c>
      <c r="O147" s="139"/>
      <c r="P147" s="139"/>
      <c r="Q147" s="139"/>
      <c r="R147" s="139"/>
      <c r="S147" s="139"/>
      <c r="T147" s="139"/>
    </row>
    <row r="148" spans="1:20" ht="16.350000000000001" customHeight="1">
      <c r="A148" s="147">
        <v>3</v>
      </c>
      <c r="B148" s="136" t="s">
        <v>14</v>
      </c>
      <c r="C148" s="137" t="s">
        <v>11904</v>
      </c>
      <c r="D148" s="138">
        <v>9781315582269</v>
      </c>
      <c r="E148" s="138">
        <v>9781472445230</v>
      </c>
      <c r="F148" s="136" t="s">
        <v>11913</v>
      </c>
      <c r="G148" s="135">
        <v>1</v>
      </c>
      <c r="H148" s="136" t="s">
        <v>9626</v>
      </c>
      <c r="I148" s="136" t="s">
        <v>11914</v>
      </c>
      <c r="J148" s="136" t="s">
        <v>22</v>
      </c>
      <c r="K148" s="135">
        <v>2015</v>
      </c>
      <c r="L148" s="136" t="s">
        <v>11907</v>
      </c>
      <c r="M148" s="136"/>
      <c r="N148" s="150" t="s">
        <v>11915</v>
      </c>
      <c r="O148" s="139"/>
      <c r="P148" s="139"/>
      <c r="Q148" s="139"/>
      <c r="R148" s="139"/>
      <c r="S148" s="139"/>
      <c r="T148" s="139"/>
    </row>
    <row r="149" spans="1:20" ht="16.350000000000001" customHeight="1">
      <c r="A149" s="147">
        <v>37</v>
      </c>
      <c r="B149" s="136" t="s">
        <v>14</v>
      </c>
      <c r="C149" s="137" t="s">
        <v>11904</v>
      </c>
      <c r="D149" s="138">
        <v>9781315578668</v>
      </c>
      <c r="E149" s="138">
        <v>9781472416728</v>
      </c>
      <c r="F149" s="136" t="s">
        <v>12025</v>
      </c>
      <c r="G149" s="135">
        <v>1</v>
      </c>
      <c r="H149" s="136" t="s">
        <v>9626</v>
      </c>
      <c r="I149" s="136" t="s">
        <v>12026</v>
      </c>
      <c r="J149" s="136" t="s">
        <v>9987</v>
      </c>
      <c r="K149" s="135">
        <v>2016</v>
      </c>
      <c r="L149" s="136" t="s">
        <v>11907</v>
      </c>
      <c r="M149" s="136"/>
      <c r="N149" s="150" t="s">
        <v>12027</v>
      </c>
      <c r="O149" s="139"/>
      <c r="P149" s="139"/>
      <c r="Q149" s="139"/>
      <c r="R149" s="139"/>
      <c r="S149" s="139"/>
      <c r="T149" s="139"/>
    </row>
    <row r="150" spans="1:20" ht="16.350000000000001" customHeight="1">
      <c r="A150" s="147">
        <v>71</v>
      </c>
      <c r="B150" s="136" t="s">
        <v>14</v>
      </c>
      <c r="C150" s="137" t="s">
        <v>11904</v>
      </c>
      <c r="D150" s="138">
        <v>9781315268477</v>
      </c>
      <c r="E150" s="138">
        <v>9781138240742</v>
      </c>
      <c r="F150" s="136" t="s">
        <v>12129</v>
      </c>
      <c r="G150" s="135">
        <v>1</v>
      </c>
      <c r="H150" s="136" t="s">
        <v>9626</v>
      </c>
      <c r="I150" s="136" t="s">
        <v>12130</v>
      </c>
      <c r="J150" s="136" t="s">
        <v>22</v>
      </c>
      <c r="K150" s="135">
        <v>2017</v>
      </c>
      <c r="L150" s="136" t="s">
        <v>11907</v>
      </c>
      <c r="M150" s="136"/>
      <c r="N150" s="150" t="s">
        <v>12131</v>
      </c>
      <c r="O150" s="139"/>
      <c r="P150" s="139"/>
      <c r="Q150" s="139"/>
      <c r="R150" s="139"/>
      <c r="S150" s="139"/>
      <c r="T150" s="139"/>
    </row>
    <row r="151" spans="1:20" ht="16.350000000000001" customHeight="1">
      <c r="A151" s="147">
        <v>90</v>
      </c>
      <c r="B151" s="136" t="s">
        <v>14</v>
      </c>
      <c r="C151" s="137" t="s">
        <v>11904</v>
      </c>
      <c r="D151" s="138">
        <v>9781315267449</v>
      </c>
      <c r="E151" s="138">
        <v>9781138244641</v>
      </c>
      <c r="F151" s="136" t="s">
        <v>12186</v>
      </c>
      <c r="G151" s="135">
        <v>1</v>
      </c>
      <c r="H151" s="136" t="s">
        <v>9626</v>
      </c>
      <c r="I151" s="136" t="s">
        <v>12187</v>
      </c>
      <c r="J151" s="136" t="s">
        <v>22</v>
      </c>
      <c r="K151" s="135">
        <v>2018</v>
      </c>
      <c r="L151" s="136" t="s">
        <v>11907</v>
      </c>
      <c r="M151" s="136"/>
      <c r="N151" s="150" t="s">
        <v>12188</v>
      </c>
      <c r="O151" s="139"/>
      <c r="P151" s="139"/>
      <c r="Q151" s="139"/>
      <c r="R151" s="139"/>
      <c r="S151" s="139"/>
      <c r="T151" s="139"/>
    </row>
    <row r="152" spans="1:20" ht="16.350000000000001" customHeight="1">
      <c r="A152" s="147">
        <v>109</v>
      </c>
      <c r="B152" s="136" t="s">
        <v>14</v>
      </c>
      <c r="C152" s="137" t="s">
        <v>11904</v>
      </c>
      <c r="D152" s="138">
        <v>9781315722986</v>
      </c>
      <c r="E152" s="138">
        <v>9781138853188</v>
      </c>
      <c r="F152" s="136" t="s">
        <v>12245</v>
      </c>
      <c r="G152" s="135">
        <v>1</v>
      </c>
      <c r="H152" s="136" t="s">
        <v>9626</v>
      </c>
      <c r="I152" s="136" t="s">
        <v>12246</v>
      </c>
      <c r="J152" s="136" t="s">
        <v>22</v>
      </c>
      <c r="K152" s="135">
        <v>2018</v>
      </c>
      <c r="L152" s="136" t="s">
        <v>11907</v>
      </c>
      <c r="M152" s="136"/>
      <c r="N152" s="150" t="s">
        <v>12247</v>
      </c>
      <c r="O152" s="139"/>
      <c r="P152" s="139"/>
      <c r="Q152" s="139"/>
      <c r="R152" s="139"/>
      <c r="S152" s="139"/>
      <c r="T152" s="139"/>
    </row>
    <row r="153" spans="1:20" ht="16.350000000000001" customHeight="1">
      <c r="A153" s="147">
        <v>11</v>
      </c>
      <c r="B153" s="136" t="s">
        <v>14</v>
      </c>
      <c r="C153" s="137" t="s">
        <v>11941</v>
      </c>
      <c r="D153" s="138">
        <v>9781315653617</v>
      </c>
      <c r="E153" s="138">
        <v>9781848935792</v>
      </c>
      <c r="F153" s="136" t="s">
        <v>11942</v>
      </c>
      <c r="G153" s="135">
        <v>1</v>
      </c>
      <c r="H153" s="136" t="s">
        <v>9626</v>
      </c>
      <c r="I153" s="136" t="s">
        <v>11943</v>
      </c>
      <c r="J153" s="136" t="s">
        <v>22</v>
      </c>
      <c r="K153" s="135">
        <v>2015</v>
      </c>
      <c r="L153" s="136" t="s">
        <v>11907</v>
      </c>
      <c r="M153" s="136"/>
      <c r="N153" s="150" t="s">
        <v>11944</v>
      </c>
      <c r="O153" s="139"/>
      <c r="P153" s="139"/>
      <c r="Q153" s="139"/>
      <c r="R153" s="139"/>
      <c r="S153" s="139"/>
      <c r="T153" s="139"/>
    </row>
    <row r="154" spans="1:20" ht="16.350000000000001" customHeight="1">
      <c r="A154" s="147">
        <v>40</v>
      </c>
      <c r="B154" s="136" t="s">
        <v>14</v>
      </c>
      <c r="C154" s="137" t="s">
        <v>12034</v>
      </c>
      <c r="D154" s="138">
        <v>9781351273923</v>
      </c>
      <c r="E154" s="138">
        <v>9783868385724</v>
      </c>
      <c r="F154" s="136" t="s">
        <v>12035</v>
      </c>
      <c r="G154" s="135">
        <v>1</v>
      </c>
      <c r="H154" s="136" t="s">
        <v>9626</v>
      </c>
      <c r="I154" s="136" t="s">
        <v>12036</v>
      </c>
      <c r="J154" s="136" t="s">
        <v>22</v>
      </c>
      <c r="K154" s="135">
        <v>2016</v>
      </c>
      <c r="L154" s="136" t="s">
        <v>11907</v>
      </c>
      <c r="M154" s="136"/>
      <c r="N154" s="150" t="s">
        <v>12037</v>
      </c>
      <c r="O154" s="139"/>
      <c r="P154" s="139"/>
      <c r="Q154" s="139"/>
      <c r="R154" s="139"/>
      <c r="S154" s="139"/>
      <c r="T154" s="139"/>
    </row>
    <row r="155" spans="1:20" ht="16.350000000000001" customHeight="1">
      <c r="A155" s="147">
        <v>67</v>
      </c>
      <c r="B155" s="136" t="s">
        <v>14</v>
      </c>
      <c r="C155" s="137" t="s">
        <v>12034</v>
      </c>
      <c r="D155" s="138">
        <v>9781315453897</v>
      </c>
      <c r="E155" s="138">
        <v>9781138210974</v>
      </c>
      <c r="F155" s="136" t="s">
        <v>12117</v>
      </c>
      <c r="G155" s="135">
        <v>1</v>
      </c>
      <c r="H155" s="136" t="s">
        <v>9626</v>
      </c>
      <c r="I155" s="136" t="s">
        <v>12118</v>
      </c>
      <c r="J155" s="136" t="s">
        <v>22</v>
      </c>
      <c r="K155" s="135">
        <v>2017</v>
      </c>
      <c r="L155" s="136" t="s">
        <v>11907</v>
      </c>
      <c r="M155" s="136"/>
      <c r="N155" s="150" t="s">
        <v>12119</v>
      </c>
      <c r="O155" s="139"/>
      <c r="P155" s="139"/>
      <c r="Q155" s="139"/>
      <c r="R155" s="139"/>
      <c r="S155" s="139"/>
      <c r="T155" s="139"/>
    </row>
    <row r="156" spans="1:20" ht="16.350000000000001" customHeight="1">
      <c r="A156" s="147">
        <v>5</v>
      </c>
      <c r="B156" s="136" t="s">
        <v>14</v>
      </c>
      <c r="C156" s="137" t="s">
        <v>11919</v>
      </c>
      <c r="D156" s="138">
        <v>9781315566757</v>
      </c>
      <c r="E156" s="138">
        <v>9781472456021</v>
      </c>
      <c r="F156" s="136" t="s">
        <v>11920</v>
      </c>
      <c r="G156" s="135">
        <v>1</v>
      </c>
      <c r="H156" s="136" t="s">
        <v>9626</v>
      </c>
      <c r="I156" s="136" t="s">
        <v>11921</v>
      </c>
      <c r="J156" s="136" t="s">
        <v>22</v>
      </c>
      <c r="K156" s="135">
        <v>2015</v>
      </c>
      <c r="L156" s="136" t="s">
        <v>11907</v>
      </c>
      <c r="M156" s="136"/>
      <c r="N156" s="150" t="s">
        <v>11922</v>
      </c>
      <c r="O156" s="139"/>
      <c r="P156" s="139"/>
      <c r="Q156" s="139"/>
      <c r="R156" s="139"/>
      <c r="S156" s="139"/>
      <c r="T156" s="139"/>
    </row>
    <row r="157" spans="1:20" ht="16.350000000000001" customHeight="1">
      <c r="A157" s="147">
        <v>104</v>
      </c>
      <c r="B157" s="136" t="s">
        <v>14</v>
      </c>
      <c r="C157" s="137" t="s">
        <v>11919</v>
      </c>
      <c r="D157" s="138">
        <v>9781315207865</v>
      </c>
      <c r="E157" s="138">
        <v>9781138633148</v>
      </c>
      <c r="F157" s="136" t="s">
        <v>12230</v>
      </c>
      <c r="G157" s="135">
        <v>1</v>
      </c>
      <c r="H157" s="136" t="s">
        <v>9626</v>
      </c>
      <c r="I157" s="136" t="s">
        <v>12231</v>
      </c>
      <c r="J157" s="136" t="s">
        <v>22</v>
      </c>
      <c r="K157" s="135">
        <v>2018</v>
      </c>
      <c r="L157" s="136" t="s">
        <v>11907</v>
      </c>
      <c r="M157" s="136"/>
      <c r="N157" s="150" t="s">
        <v>12232</v>
      </c>
      <c r="O157" s="139"/>
      <c r="P157" s="139"/>
      <c r="Q157" s="139"/>
      <c r="R157" s="139"/>
      <c r="S157" s="139"/>
      <c r="T157" s="139"/>
    </row>
    <row r="158" spans="1:20" ht="16.350000000000001" customHeight="1">
      <c r="A158" s="147">
        <v>23</v>
      </c>
      <c r="B158" s="136" t="s">
        <v>14</v>
      </c>
      <c r="C158" s="137" t="s">
        <v>11981</v>
      </c>
      <c r="D158" s="138">
        <v>9781315173467</v>
      </c>
      <c r="E158" s="138">
        <v>9781138042711</v>
      </c>
      <c r="F158" s="136" t="s">
        <v>11982</v>
      </c>
      <c r="G158" s="135">
        <v>1</v>
      </c>
      <c r="H158" s="136" t="s">
        <v>9626</v>
      </c>
      <c r="I158" s="136" t="s">
        <v>11983</v>
      </c>
      <c r="J158" s="136" t="s">
        <v>22</v>
      </c>
      <c r="K158" s="135">
        <v>2015</v>
      </c>
      <c r="L158" s="136" t="s">
        <v>11907</v>
      </c>
      <c r="M158" s="136"/>
      <c r="N158" s="150" t="s">
        <v>11984</v>
      </c>
      <c r="O158" s="139"/>
      <c r="P158" s="139"/>
      <c r="Q158" s="139"/>
      <c r="R158" s="139"/>
      <c r="S158" s="139"/>
      <c r="T158" s="139"/>
    </row>
    <row r="159" spans="1:20" ht="16.350000000000001" customHeight="1">
      <c r="A159" s="147">
        <v>24</v>
      </c>
      <c r="B159" s="136" t="s">
        <v>14</v>
      </c>
      <c r="C159" s="137" t="s">
        <v>11981</v>
      </c>
      <c r="D159" s="138">
        <v>9781315172439</v>
      </c>
      <c r="E159" s="138">
        <v>9781138044319</v>
      </c>
      <c r="F159" s="136" t="s">
        <v>11985</v>
      </c>
      <c r="G159" s="135">
        <v>1</v>
      </c>
      <c r="H159" s="136" t="s">
        <v>9626</v>
      </c>
      <c r="I159" s="136" t="s">
        <v>11986</v>
      </c>
      <c r="J159" s="136" t="s">
        <v>22</v>
      </c>
      <c r="K159" s="135">
        <v>2015</v>
      </c>
      <c r="L159" s="136" t="s">
        <v>11907</v>
      </c>
      <c r="M159" s="136"/>
      <c r="N159" s="150" t="s">
        <v>11987</v>
      </c>
      <c r="O159" s="139"/>
      <c r="P159" s="139"/>
      <c r="Q159" s="139"/>
      <c r="R159" s="139"/>
      <c r="S159" s="139"/>
      <c r="T159" s="139"/>
    </row>
    <row r="160" spans="1:20" ht="16.350000000000001" customHeight="1">
      <c r="A160" s="147">
        <v>32</v>
      </c>
      <c r="B160" s="136" t="s">
        <v>14</v>
      </c>
      <c r="C160" s="137" t="s">
        <v>11981</v>
      </c>
      <c r="D160" s="138">
        <v>9781315661179</v>
      </c>
      <c r="E160" s="138">
        <v>9781138022386</v>
      </c>
      <c r="F160" s="136" t="s">
        <v>12010</v>
      </c>
      <c r="G160" s="135">
        <v>1</v>
      </c>
      <c r="H160" s="136" t="s">
        <v>9626</v>
      </c>
      <c r="I160" s="136" t="s">
        <v>12011</v>
      </c>
      <c r="J160" s="136" t="s">
        <v>22</v>
      </c>
      <c r="K160" s="135">
        <v>2016</v>
      </c>
      <c r="L160" s="136" t="s">
        <v>11907</v>
      </c>
      <c r="M160" s="136"/>
      <c r="N160" s="150" t="s">
        <v>12012</v>
      </c>
      <c r="O160" s="139"/>
      <c r="P160" s="139"/>
      <c r="Q160" s="139"/>
      <c r="R160" s="139"/>
      <c r="S160" s="139"/>
      <c r="T160" s="139"/>
    </row>
    <row r="161" spans="1:20" ht="16.350000000000001" customHeight="1">
      <c r="A161" s="147">
        <v>43</v>
      </c>
      <c r="B161" s="136" t="s">
        <v>14</v>
      </c>
      <c r="C161" s="137" t="s">
        <v>11981</v>
      </c>
      <c r="D161" s="138">
        <v>9781315528533</v>
      </c>
      <c r="E161" s="138">
        <v>9781138694170</v>
      </c>
      <c r="F161" s="136" t="s">
        <v>12044</v>
      </c>
      <c r="G161" s="135">
        <v>1</v>
      </c>
      <c r="H161" s="136" t="s">
        <v>9626</v>
      </c>
      <c r="I161" s="136" t="s">
        <v>12045</v>
      </c>
      <c r="J161" s="136" t="s">
        <v>22</v>
      </c>
      <c r="K161" s="135">
        <v>2017</v>
      </c>
      <c r="L161" s="136" t="s">
        <v>11907</v>
      </c>
      <c r="M161" s="136"/>
      <c r="N161" s="150" t="s">
        <v>12046</v>
      </c>
      <c r="O161" s="139"/>
      <c r="P161" s="139"/>
      <c r="Q161" s="139"/>
      <c r="R161" s="139"/>
      <c r="S161" s="139"/>
      <c r="T161" s="139"/>
    </row>
    <row r="162" spans="1:20" ht="16.350000000000001" customHeight="1">
      <c r="A162" s="147">
        <v>44</v>
      </c>
      <c r="B162" s="136" t="s">
        <v>14</v>
      </c>
      <c r="C162" s="137" t="s">
        <v>11981</v>
      </c>
      <c r="D162" s="138">
        <v>9781315657547</v>
      </c>
      <c r="E162" s="138">
        <v>9781138100640</v>
      </c>
      <c r="F162" s="136" t="s">
        <v>12047</v>
      </c>
      <c r="G162" s="135">
        <v>1</v>
      </c>
      <c r="H162" s="136" t="s">
        <v>9626</v>
      </c>
      <c r="I162" s="136" t="s">
        <v>12048</v>
      </c>
      <c r="J162" s="136" t="s">
        <v>22</v>
      </c>
      <c r="K162" s="135">
        <v>2017</v>
      </c>
      <c r="L162" s="136" t="s">
        <v>11907</v>
      </c>
      <c r="M162" s="136"/>
      <c r="N162" s="150" t="s">
        <v>12049</v>
      </c>
      <c r="O162" s="139"/>
      <c r="P162" s="139"/>
      <c r="Q162" s="139"/>
      <c r="R162" s="139"/>
      <c r="S162" s="139"/>
      <c r="T162" s="139"/>
    </row>
    <row r="163" spans="1:20" ht="16.350000000000001" customHeight="1">
      <c r="A163" s="147">
        <v>58</v>
      </c>
      <c r="B163" s="136" t="s">
        <v>14</v>
      </c>
      <c r="C163" s="137" t="s">
        <v>11981</v>
      </c>
      <c r="D163" s="138">
        <v>9781315647029</v>
      </c>
      <c r="E163" s="138">
        <v>9781138126190</v>
      </c>
      <c r="F163" s="136" t="s">
        <v>12090</v>
      </c>
      <c r="G163" s="135">
        <v>1</v>
      </c>
      <c r="H163" s="136" t="s">
        <v>9629</v>
      </c>
      <c r="I163" s="136" t="s">
        <v>12091</v>
      </c>
      <c r="J163" s="136" t="s">
        <v>1247</v>
      </c>
      <c r="K163" s="135">
        <v>2017</v>
      </c>
      <c r="L163" s="136" t="s">
        <v>11907</v>
      </c>
      <c r="M163" s="136"/>
      <c r="N163" s="150" t="s">
        <v>12092</v>
      </c>
      <c r="O163" s="139"/>
      <c r="P163" s="139"/>
      <c r="Q163" s="139"/>
      <c r="R163" s="139"/>
      <c r="S163" s="139"/>
      <c r="T163" s="139"/>
    </row>
    <row r="164" spans="1:20" ht="16.350000000000001" customHeight="1">
      <c r="A164" s="147">
        <v>63</v>
      </c>
      <c r="B164" s="136" t="s">
        <v>14</v>
      </c>
      <c r="C164" s="137" t="s">
        <v>11981</v>
      </c>
      <c r="D164" s="138">
        <v>9781315517179</v>
      </c>
      <c r="E164" s="138">
        <v>9781138699274</v>
      </c>
      <c r="F164" s="136" t="s">
        <v>12105</v>
      </c>
      <c r="G164" s="135">
        <v>1</v>
      </c>
      <c r="H164" s="136" t="s">
        <v>9648</v>
      </c>
      <c r="I164" s="136" t="s">
        <v>12106</v>
      </c>
      <c r="J164" s="136" t="s">
        <v>22</v>
      </c>
      <c r="K164" s="135">
        <v>2017</v>
      </c>
      <c r="L164" s="136" t="s">
        <v>11907</v>
      </c>
      <c r="M164" s="136"/>
      <c r="N164" s="150" t="s">
        <v>12107</v>
      </c>
      <c r="O164" s="139"/>
      <c r="P164" s="139"/>
      <c r="Q164" s="139"/>
      <c r="R164" s="139"/>
      <c r="S164" s="139"/>
      <c r="T164" s="139"/>
    </row>
    <row r="165" spans="1:20" ht="16.350000000000001" customHeight="1">
      <c r="A165" s="147">
        <v>79</v>
      </c>
      <c r="B165" s="136" t="s">
        <v>14</v>
      </c>
      <c r="C165" s="137" t="s">
        <v>11981</v>
      </c>
      <c r="D165" s="138">
        <v>9781315667706</v>
      </c>
      <c r="E165" s="138">
        <v>9781138952232</v>
      </c>
      <c r="F165" s="136" t="s">
        <v>12153</v>
      </c>
      <c r="G165" s="135">
        <v>1</v>
      </c>
      <c r="H165" s="136" t="s">
        <v>9626</v>
      </c>
      <c r="I165" s="136" t="s">
        <v>12154</v>
      </c>
      <c r="J165" s="136" t="s">
        <v>22</v>
      </c>
      <c r="K165" s="135">
        <v>2018</v>
      </c>
      <c r="L165" s="136" t="s">
        <v>11907</v>
      </c>
      <c r="M165" s="136"/>
      <c r="N165" s="150" t="s">
        <v>12155</v>
      </c>
      <c r="O165" s="139"/>
      <c r="P165" s="139"/>
      <c r="Q165" s="139"/>
      <c r="R165" s="139"/>
      <c r="S165" s="139"/>
      <c r="T165" s="139"/>
    </row>
    <row r="166" spans="1:20" ht="16.350000000000001" customHeight="1">
      <c r="A166" s="147">
        <v>80</v>
      </c>
      <c r="B166" s="136" t="s">
        <v>14</v>
      </c>
      <c r="C166" s="137" t="s">
        <v>11981</v>
      </c>
      <c r="D166" s="138">
        <v>9781315178639</v>
      </c>
      <c r="E166" s="138">
        <v>9781138636019</v>
      </c>
      <c r="F166" s="136" t="s">
        <v>12156</v>
      </c>
      <c r="G166" s="135">
        <v>1</v>
      </c>
      <c r="H166" s="136" t="s">
        <v>9648</v>
      </c>
      <c r="I166" s="136" t="s">
        <v>12157</v>
      </c>
      <c r="J166" s="136" t="s">
        <v>22</v>
      </c>
      <c r="K166" s="135">
        <v>2018</v>
      </c>
      <c r="L166" s="136" t="s">
        <v>11907</v>
      </c>
      <c r="M166" s="136"/>
      <c r="N166" s="150" t="s">
        <v>12158</v>
      </c>
      <c r="O166" s="139"/>
      <c r="P166" s="139"/>
      <c r="Q166" s="139"/>
      <c r="R166" s="139"/>
      <c r="S166" s="139"/>
      <c r="T166" s="139"/>
    </row>
    <row r="167" spans="1:20" ht="16.350000000000001" customHeight="1">
      <c r="A167" s="147">
        <v>84</v>
      </c>
      <c r="B167" s="136" t="s">
        <v>14</v>
      </c>
      <c r="C167" s="137" t="s">
        <v>11981</v>
      </c>
      <c r="D167" s="138">
        <v>9781315535852</v>
      </c>
      <c r="E167" s="138">
        <v>9781138691193</v>
      </c>
      <c r="F167" s="136" t="s">
        <v>12168</v>
      </c>
      <c r="G167" s="135">
        <v>1</v>
      </c>
      <c r="H167" s="136" t="s">
        <v>9648</v>
      </c>
      <c r="I167" s="136" t="s">
        <v>12169</v>
      </c>
      <c r="J167" s="136" t="s">
        <v>22</v>
      </c>
      <c r="K167" s="135">
        <v>2018</v>
      </c>
      <c r="L167" s="136" t="s">
        <v>11907</v>
      </c>
      <c r="M167" s="136"/>
      <c r="N167" s="150" t="s">
        <v>12170</v>
      </c>
      <c r="O167" s="139"/>
      <c r="P167" s="139"/>
      <c r="Q167" s="139"/>
      <c r="R167" s="139"/>
      <c r="S167" s="139"/>
      <c r="T167" s="139"/>
    </row>
    <row r="168" spans="1:20" ht="16.350000000000001" customHeight="1">
      <c r="A168" s="147">
        <v>89</v>
      </c>
      <c r="B168" s="136" t="s">
        <v>14</v>
      </c>
      <c r="C168" s="137" t="s">
        <v>11981</v>
      </c>
      <c r="D168" s="138">
        <v>9780203096482</v>
      </c>
      <c r="E168" s="138">
        <v>9780415631808</v>
      </c>
      <c r="F168" s="136" t="s">
        <v>12183</v>
      </c>
      <c r="G168" s="135">
        <v>1</v>
      </c>
      <c r="H168" s="136" t="s">
        <v>9626</v>
      </c>
      <c r="I168" s="136" t="s">
        <v>12184</v>
      </c>
      <c r="J168" s="136" t="s">
        <v>22</v>
      </c>
      <c r="K168" s="135">
        <v>2018</v>
      </c>
      <c r="L168" s="136" t="s">
        <v>11907</v>
      </c>
      <c r="M168" s="136"/>
      <c r="N168" s="150" t="s">
        <v>12185</v>
      </c>
      <c r="O168" s="139"/>
      <c r="P168" s="139"/>
      <c r="Q168" s="139"/>
      <c r="R168" s="139"/>
      <c r="S168" s="139"/>
      <c r="T168" s="139"/>
    </row>
    <row r="169" spans="1:20" ht="16.350000000000001" customHeight="1">
      <c r="A169" s="147">
        <v>92</v>
      </c>
      <c r="B169" s="136" t="s">
        <v>14</v>
      </c>
      <c r="C169" s="137" t="s">
        <v>11981</v>
      </c>
      <c r="D169" s="138">
        <v>9781315440521</v>
      </c>
      <c r="E169" s="138">
        <v>9781138217416</v>
      </c>
      <c r="F169" s="136" t="s">
        <v>12192</v>
      </c>
      <c r="G169" s="135">
        <v>1</v>
      </c>
      <c r="H169" s="136" t="s">
        <v>9626</v>
      </c>
      <c r="I169" s="136" t="s">
        <v>12193</v>
      </c>
      <c r="J169" s="136" t="s">
        <v>22</v>
      </c>
      <c r="K169" s="135">
        <v>2018</v>
      </c>
      <c r="L169" s="136" t="s">
        <v>11907</v>
      </c>
      <c r="M169" s="136"/>
      <c r="N169" s="150" t="s">
        <v>12194</v>
      </c>
      <c r="O169" s="139"/>
      <c r="P169" s="139"/>
      <c r="Q169" s="139"/>
      <c r="R169" s="139"/>
      <c r="S169" s="139"/>
      <c r="T169" s="139"/>
    </row>
    <row r="170" spans="1:20" ht="16.350000000000001" customHeight="1">
      <c r="A170" s="147">
        <v>100</v>
      </c>
      <c r="B170" s="136" t="s">
        <v>14</v>
      </c>
      <c r="C170" s="137" t="s">
        <v>11981</v>
      </c>
      <c r="D170" s="138">
        <v>9781315171340</v>
      </c>
      <c r="E170" s="138">
        <v>9781138046757</v>
      </c>
      <c r="F170" s="136" t="s">
        <v>12217</v>
      </c>
      <c r="G170" s="135">
        <v>1</v>
      </c>
      <c r="H170" s="136" t="s">
        <v>9626</v>
      </c>
      <c r="I170" s="136" t="s">
        <v>12218</v>
      </c>
      <c r="J170" s="136" t="s">
        <v>22</v>
      </c>
      <c r="K170" s="135">
        <v>2018</v>
      </c>
      <c r="L170" s="136" t="s">
        <v>11907</v>
      </c>
      <c r="M170" s="136"/>
      <c r="N170" s="150" t="s">
        <v>12219</v>
      </c>
      <c r="O170" s="139"/>
      <c r="P170" s="139"/>
      <c r="Q170" s="139"/>
      <c r="R170" s="139"/>
      <c r="S170" s="139"/>
      <c r="T170" s="139"/>
    </row>
    <row r="171" spans="1:20" ht="16.350000000000001" customHeight="1">
      <c r="A171" s="147">
        <v>16</v>
      </c>
      <c r="B171" s="136" t="s">
        <v>14</v>
      </c>
      <c r="C171" s="137" t="s">
        <v>11958</v>
      </c>
      <c r="D171" s="138">
        <v>9781315742786</v>
      </c>
      <c r="E171" s="138">
        <v>9781138822467</v>
      </c>
      <c r="F171" s="136" t="s">
        <v>11959</v>
      </c>
      <c r="G171" s="135">
        <v>1</v>
      </c>
      <c r="H171" s="136" t="s">
        <v>9626</v>
      </c>
      <c r="I171" s="136" t="s">
        <v>11960</v>
      </c>
      <c r="J171" s="136" t="s">
        <v>22</v>
      </c>
      <c r="K171" s="135">
        <v>2015</v>
      </c>
      <c r="L171" s="136" t="s">
        <v>11907</v>
      </c>
      <c r="M171" s="136"/>
      <c r="N171" s="150" t="s">
        <v>11961</v>
      </c>
      <c r="O171" s="139"/>
      <c r="P171" s="139"/>
      <c r="Q171" s="139"/>
      <c r="R171" s="139"/>
      <c r="S171" s="139"/>
      <c r="T171" s="139"/>
    </row>
    <row r="172" spans="1:20" ht="16.350000000000001" customHeight="1">
      <c r="A172" s="147">
        <v>22</v>
      </c>
      <c r="B172" s="136" t="s">
        <v>14</v>
      </c>
      <c r="C172" s="137" t="s">
        <v>11958</v>
      </c>
      <c r="D172" s="138">
        <v>9781315813844</v>
      </c>
      <c r="E172" s="138">
        <v>9780415743136</v>
      </c>
      <c r="F172" s="136" t="s">
        <v>11978</v>
      </c>
      <c r="G172" s="135">
        <v>1</v>
      </c>
      <c r="H172" s="136" t="s">
        <v>9629</v>
      </c>
      <c r="I172" s="136" t="s">
        <v>11979</v>
      </c>
      <c r="J172" s="136" t="s">
        <v>22</v>
      </c>
      <c r="K172" s="135">
        <v>2015</v>
      </c>
      <c r="L172" s="136" t="s">
        <v>11907</v>
      </c>
      <c r="M172" s="136"/>
      <c r="N172" s="150" t="s">
        <v>11980</v>
      </c>
      <c r="O172" s="139"/>
      <c r="P172" s="139"/>
      <c r="Q172" s="139"/>
      <c r="R172" s="139"/>
      <c r="S172" s="139"/>
      <c r="T172" s="139"/>
    </row>
    <row r="173" spans="1:20" ht="16.350000000000001" customHeight="1">
      <c r="A173" s="147">
        <v>30</v>
      </c>
      <c r="B173" s="136" t="s">
        <v>14</v>
      </c>
      <c r="C173" s="137" t="s">
        <v>11958</v>
      </c>
      <c r="D173" s="138">
        <v>9781315691596</v>
      </c>
      <c r="E173" s="138">
        <v>9781138913158</v>
      </c>
      <c r="F173" s="136" t="s">
        <v>12004</v>
      </c>
      <c r="G173" s="135">
        <v>1</v>
      </c>
      <c r="H173" s="136" t="s">
        <v>9626</v>
      </c>
      <c r="I173" s="136" t="s">
        <v>12005</v>
      </c>
      <c r="J173" s="136" t="s">
        <v>22</v>
      </c>
      <c r="K173" s="135">
        <v>2016</v>
      </c>
      <c r="L173" s="136" t="s">
        <v>11907</v>
      </c>
      <c r="M173" s="136"/>
      <c r="N173" s="150" t="s">
        <v>12006</v>
      </c>
      <c r="O173" s="139"/>
      <c r="P173" s="139"/>
      <c r="Q173" s="139"/>
      <c r="R173" s="139"/>
      <c r="S173" s="139"/>
      <c r="T173" s="139"/>
    </row>
    <row r="174" spans="1:20" ht="16.350000000000001" customHeight="1">
      <c r="A174" s="147">
        <v>39</v>
      </c>
      <c r="B174" s="136" t="s">
        <v>14</v>
      </c>
      <c r="C174" s="137" t="s">
        <v>11958</v>
      </c>
      <c r="D174" s="138">
        <v>9781315129211</v>
      </c>
      <c r="E174" s="138">
        <v>9781412856966</v>
      </c>
      <c r="F174" s="136" t="s">
        <v>12031</v>
      </c>
      <c r="G174" s="135">
        <v>1</v>
      </c>
      <c r="H174" s="136" t="s">
        <v>9626</v>
      </c>
      <c r="I174" s="136" t="s">
        <v>12032</v>
      </c>
      <c r="J174" s="136" t="s">
        <v>22</v>
      </c>
      <c r="K174" s="135">
        <v>2016</v>
      </c>
      <c r="L174" s="136" t="s">
        <v>11907</v>
      </c>
      <c r="M174" s="136"/>
      <c r="N174" s="150" t="s">
        <v>12033</v>
      </c>
      <c r="O174" s="139"/>
      <c r="P174" s="139"/>
      <c r="Q174" s="139"/>
      <c r="R174" s="139"/>
      <c r="S174" s="139"/>
      <c r="T174" s="139"/>
    </row>
    <row r="175" spans="1:20" ht="16.350000000000001" customHeight="1">
      <c r="A175" s="147">
        <v>42</v>
      </c>
      <c r="B175" s="136" t="s">
        <v>14</v>
      </c>
      <c r="C175" s="137" t="s">
        <v>11958</v>
      </c>
      <c r="D175" s="138">
        <v>9781315672854</v>
      </c>
      <c r="E175" s="138">
        <v>9781138935822</v>
      </c>
      <c r="F175" s="136" t="s">
        <v>12041</v>
      </c>
      <c r="G175" s="135">
        <v>1</v>
      </c>
      <c r="H175" s="136" t="s">
        <v>9626</v>
      </c>
      <c r="I175" s="136" t="s">
        <v>12042</v>
      </c>
      <c r="J175" s="136" t="s">
        <v>22</v>
      </c>
      <c r="K175" s="135">
        <v>2017</v>
      </c>
      <c r="L175" s="136" t="s">
        <v>11907</v>
      </c>
      <c r="M175" s="136"/>
      <c r="N175" s="150" t="s">
        <v>12043</v>
      </c>
      <c r="O175" s="139"/>
      <c r="P175" s="139"/>
      <c r="Q175" s="139"/>
      <c r="R175" s="139"/>
      <c r="S175" s="139"/>
      <c r="T175" s="139"/>
    </row>
    <row r="176" spans="1:20" ht="16.350000000000001" customHeight="1">
      <c r="A176" s="147">
        <v>57</v>
      </c>
      <c r="B176" s="136" t="s">
        <v>14</v>
      </c>
      <c r="C176" s="137" t="s">
        <v>11958</v>
      </c>
      <c r="D176" s="138">
        <v>9781315623979</v>
      </c>
      <c r="E176" s="138">
        <v>9781138652811</v>
      </c>
      <c r="F176" s="136" t="s">
        <v>12087</v>
      </c>
      <c r="G176" s="135">
        <v>1</v>
      </c>
      <c r="H176" s="136" t="s">
        <v>9626</v>
      </c>
      <c r="I176" s="136" t="s">
        <v>12088</v>
      </c>
      <c r="J176" s="136" t="s">
        <v>22</v>
      </c>
      <c r="K176" s="135">
        <v>2017</v>
      </c>
      <c r="L176" s="136" t="s">
        <v>11907</v>
      </c>
      <c r="M176" s="136"/>
      <c r="N176" s="150" t="s">
        <v>12089</v>
      </c>
      <c r="O176" s="139"/>
      <c r="P176" s="139"/>
      <c r="Q176" s="139"/>
      <c r="R176" s="139"/>
      <c r="S176" s="139"/>
      <c r="T176" s="139"/>
    </row>
    <row r="177" spans="1:20" ht="16.350000000000001" customHeight="1">
      <c r="A177" s="147">
        <v>59</v>
      </c>
      <c r="B177" s="136" t="s">
        <v>14</v>
      </c>
      <c r="C177" s="137" t="s">
        <v>11958</v>
      </c>
      <c r="D177" s="138">
        <v>9781315657691</v>
      </c>
      <c r="E177" s="138">
        <v>9781138100374</v>
      </c>
      <c r="F177" s="136" t="s">
        <v>12093</v>
      </c>
      <c r="G177" s="135">
        <v>1</v>
      </c>
      <c r="H177" s="136" t="s">
        <v>9648</v>
      </c>
      <c r="I177" s="136" t="s">
        <v>12094</v>
      </c>
      <c r="J177" s="136" t="s">
        <v>22</v>
      </c>
      <c r="K177" s="135">
        <v>2017</v>
      </c>
      <c r="L177" s="136" t="s">
        <v>11907</v>
      </c>
      <c r="M177" s="136"/>
      <c r="N177" s="150" t="s">
        <v>12095</v>
      </c>
      <c r="O177" s="139"/>
      <c r="P177" s="139"/>
      <c r="Q177" s="139"/>
      <c r="R177" s="139"/>
      <c r="S177" s="139"/>
      <c r="T177" s="139"/>
    </row>
    <row r="178" spans="1:20" ht="16.350000000000001" customHeight="1">
      <c r="A178" s="147">
        <v>65</v>
      </c>
      <c r="B178" s="136" t="s">
        <v>14</v>
      </c>
      <c r="C178" s="137" t="s">
        <v>11958</v>
      </c>
      <c r="D178" s="138">
        <v>9781315665979</v>
      </c>
      <c r="E178" s="138">
        <v>9781138955943</v>
      </c>
      <c r="F178" s="136" t="s">
        <v>12111</v>
      </c>
      <c r="G178" s="135">
        <v>1</v>
      </c>
      <c r="H178" s="136" t="s">
        <v>9626</v>
      </c>
      <c r="I178" s="136" t="s">
        <v>12112</v>
      </c>
      <c r="J178" s="136" t="s">
        <v>22</v>
      </c>
      <c r="K178" s="135">
        <v>2017</v>
      </c>
      <c r="L178" s="136" t="s">
        <v>11907</v>
      </c>
      <c r="M178" s="136"/>
      <c r="N178" s="150" t="s">
        <v>12113</v>
      </c>
      <c r="O178" s="139"/>
      <c r="P178" s="139"/>
      <c r="Q178" s="139"/>
      <c r="R178" s="139"/>
      <c r="S178" s="139"/>
      <c r="T178" s="139"/>
    </row>
    <row r="179" spans="1:20" ht="16.350000000000001" customHeight="1">
      <c r="A179" s="147">
        <v>69</v>
      </c>
      <c r="B179" s="136" t="s">
        <v>14</v>
      </c>
      <c r="C179" s="137" t="s">
        <v>11958</v>
      </c>
      <c r="D179" s="138">
        <v>9781315165783</v>
      </c>
      <c r="E179" s="138">
        <v>9781138055643</v>
      </c>
      <c r="F179" s="136" t="s">
        <v>12123</v>
      </c>
      <c r="G179" s="135">
        <v>1</v>
      </c>
      <c r="H179" s="136" t="s">
        <v>9626</v>
      </c>
      <c r="I179" s="136" t="s">
        <v>12124</v>
      </c>
      <c r="J179" s="136" t="s">
        <v>22</v>
      </c>
      <c r="K179" s="135">
        <v>2017</v>
      </c>
      <c r="L179" s="136" t="s">
        <v>11907</v>
      </c>
      <c r="M179" s="136"/>
      <c r="N179" s="150" t="s">
        <v>12125</v>
      </c>
      <c r="O179" s="139"/>
      <c r="P179" s="139"/>
      <c r="Q179" s="139"/>
      <c r="R179" s="139"/>
      <c r="S179" s="139"/>
      <c r="T179" s="139"/>
    </row>
    <row r="180" spans="1:20" ht="16.350000000000001" customHeight="1">
      <c r="A180" s="147">
        <v>75</v>
      </c>
      <c r="B180" s="136" t="s">
        <v>14</v>
      </c>
      <c r="C180" s="137" t="s">
        <v>11958</v>
      </c>
      <c r="D180" s="138">
        <v>9780429471223</v>
      </c>
      <c r="E180" s="138">
        <v>9780367104375</v>
      </c>
      <c r="F180" s="136" t="s">
        <v>12141</v>
      </c>
      <c r="G180" s="135">
        <v>1</v>
      </c>
      <c r="H180" s="136" t="s">
        <v>9626</v>
      </c>
      <c r="I180" s="136" t="s">
        <v>12142</v>
      </c>
      <c r="J180" s="136" t="s">
        <v>22</v>
      </c>
      <c r="K180" s="135">
        <v>2017</v>
      </c>
      <c r="L180" s="136" t="s">
        <v>11907</v>
      </c>
      <c r="M180" s="136"/>
      <c r="N180" s="150" t="s">
        <v>12143</v>
      </c>
      <c r="O180" s="139"/>
      <c r="P180" s="139"/>
      <c r="Q180" s="139"/>
      <c r="R180" s="139"/>
      <c r="S180" s="139"/>
      <c r="T180" s="139"/>
    </row>
    <row r="181" spans="1:20" ht="16.350000000000001" customHeight="1">
      <c r="A181" s="147">
        <v>85</v>
      </c>
      <c r="B181" s="136" t="s">
        <v>14</v>
      </c>
      <c r="C181" s="137" t="s">
        <v>11958</v>
      </c>
      <c r="D181" s="138">
        <v>9781315457215</v>
      </c>
      <c r="E181" s="138">
        <v>9781138209411</v>
      </c>
      <c r="F181" s="136" t="s">
        <v>12171</v>
      </c>
      <c r="G181" s="135">
        <v>1</v>
      </c>
      <c r="H181" s="136" t="s">
        <v>9626</v>
      </c>
      <c r="I181" s="136" t="s">
        <v>12172</v>
      </c>
      <c r="J181" s="136" t="s">
        <v>22</v>
      </c>
      <c r="K181" s="135">
        <v>2018</v>
      </c>
      <c r="L181" s="136" t="s">
        <v>11907</v>
      </c>
      <c r="M181" s="136"/>
      <c r="N181" s="150" t="s">
        <v>12173</v>
      </c>
      <c r="O181" s="139"/>
      <c r="P181" s="139"/>
      <c r="Q181" s="139"/>
      <c r="R181" s="139"/>
      <c r="S181" s="139"/>
      <c r="T181" s="139"/>
    </row>
    <row r="182" spans="1:20" ht="16.350000000000001" customHeight="1">
      <c r="A182" s="147">
        <v>95</v>
      </c>
      <c r="B182" s="136" t="s">
        <v>14</v>
      </c>
      <c r="C182" s="137" t="s">
        <v>11958</v>
      </c>
      <c r="D182" s="138">
        <v>9781315517490</v>
      </c>
      <c r="E182" s="138">
        <v>9781138699205</v>
      </c>
      <c r="F182" s="136" t="s">
        <v>12202</v>
      </c>
      <c r="G182" s="135">
        <v>1</v>
      </c>
      <c r="H182" s="136" t="s">
        <v>9626</v>
      </c>
      <c r="I182" s="136" t="s">
        <v>12203</v>
      </c>
      <c r="J182" s="136" t="s">
        <v>22</v>
      </c>
      <c r="K182" s="135">
        <v>2018</v>
      </c>
      <c r="L182" s="136" t="s">
        <v>11907</v>
      </c>
      <c r="M182" s="136"/>
      <c r="N182" s="150" t="s">
        <v>12204</v>
      </c>
      <c r="O182" s="139"/>
      <c r="P182" s="139"/>
      <c r="Q182" s="139"/>
      <c r="R182" s="139"/>
      <c r="S182" s="139"/>
      <c r="T182" s="139"/>
    </row>
    <row r="183" spans="1:20" ht="16.350000000000001" customHeight="1">
      <c r="A183" s="147">
        <v>106</v>
      </c>
      <c r="B183" s="136" t="s">
        <v>14</v>
      </c>
      <c r="C183" s="137" t="s">
        <v>11958</v>
      </c>
      <c r="D183" s="138">
        <v>9781315122748</v>
      </c>
      <c r="E183" s="138">
        <v>9781138565012</v>
      </c>
      <c r="F183" s="136" t="s">
        <v>12236</v>
      </c>
      <c r="G183" s="135">
        <v>1</v>
      </c>
      <c r="H183" s="136" t="s">
        <v>9626</v>
      </c>
      <c r="I183" s="136" t="s">
        <v>12237</v>
      </c>
      <c r="J183" s="136" t="s">
        <v>22</v>
      </c>
      <c r="K183" s="135">
        <v>2018</v>
      </c>
      <c r="L183" s="136" t="s">
        <v>11907</v>
      </c>
      <c r="M183" s="136"/>
      <c r="N183" s="150" t="s">
        <v>12238</v>
      </c>
      <c r="O183" s="139"/>
      <c r="P183" s="139"/>
      <c r="Q183" s="139"/>
      <c r="R183" s="139"/>
      <c r="S183" s="139"/>
      <c r="T183" s="139"/>
    </row>
    <row r="184" spans="1:20" ht="16.350000000000001" customHeight="1">
      <c r="A184" s="147">
        <v>120</v>
      </c>
      <c r="B184" s="136" t="s">
        <v>14</v>
      </c>
      <c r="C184" s="137" t="s">
        <v>11958</v>
      </c>
      <c r="D184" s="138">
        <v>9781351262767</v>
      </c>
      <c r="E184" s="138">
        <v>9781138579088</v>
      </c>
      <c r="F184" s="136" t="s">
        <v>12278</v>
      </c>
      <c r="G184" s="135">
        <v>1</v>
      </c>
      <c r="H184" s="136" t="s">
        <v>9626</v>
      </c>
      <c r="I184" s="136" t="s">
        <v>12279</v>
      </c>
      <c r="J184" s="136" t="s">
        <v>22</v>
      </c>
      <c r="K184" s="135">
        <v>2018</v>
      </c>
      <c r="L184" s="136" t="s">
        <v>11907</v>
      </c>
      <c r="M184" s="136"/>
      <c r="N184" s="150" t="s">
        <v>12280</v>
      </c>
      <c r="O184" s="139"/>
      <c r="P184" s="139"/>
      <c r="Q184" s="139"/>
      <c r="R184" s="139"/>
      <c r="S184" s="139"/>
      <c r="T184" s="139"/>
    </row>
    <row r="185" spans="1:20" ht="16.350000000000001" customHeight="1">
      <c r="A185" s="147">
        <v>121</v>
      </c>
      <c r="B185" s="136" t="s">
        <v>14</v>
      </c>
      <c r="C185" s="137" t="s">
        <v>11958</v>
      </c>
      <c r="D185" s="138">
        <v>9781351203753</v>
      </c>
      <c r="E185" s="138">
        <v>9781138567023</v>
      </c>
      <c r="F185" s="136" t="s">
        <v>12281</v>
      </c>
      <c r="G185" s="135">
        <v>1</v>
      </c>
      <c r="H185" s="136" t="s">
        <v>9626</v>
      </c>
      <c r="I185" s="136" t="s">
        <v>12282</v>
      </c>
      <c r="J185" s="136" t="s">
        <v>22</v>
      </c>
      <c r="K185" s="135">
        <v>2018</v>
      </c>
      <c r="L185" s="136" t="s">
        <v>11907</v>
      </c>
      <c r="M185" s="136"/>
      <c r="N185" s="150" t="s">
        <v>12283</v>
      </c>
      <c r="O185" s="139"/>
      <c r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="B186" s="136" t="s">
        <v>14</v>
      </c>
      <c r="C186" s="137" t="s">
        <v>11958</v>
      </c>
      <c r="D186" s="138">
        <v>9781315161105</v>
      </c>
      <c r="E186" s="138">
        <v>9781138063358</v>
      </c>
      <c r="F186" s="136" t="s">
        <v>12284</v>
      </c>
      <c r="G186" s="135">
        <v>1</v>
      </c>
      <c r="H186" s="136" t="s">
        <v>9626</v>
      </c>
      <c r="I186" s="136" t="s">
        <v>12285</v>
      </c>
      <c r="J186" s="136" t="s">
        <v>22</v>
      </c>
      <c r="K186" s="135">
        <v>2018</v>
      </c>
      <c r="L186" s="136" t="s">
        <v>11907</v>
      </c>
      <c r="M186" s="136"/>
      <c r="N186" s="150" t="s">
        <v>12286</v>
      </c>
      <c r="O186" s="139"/>
      <c r="P186" s="139"/>
      <c r="Q186" s="139"/>
      <c r="R186" s="139"/>
      <c r="S186" s="139"/>
      <c r="T186" s="139"/>
    </row>
    <row r="187" spans="1:20" ht="16.350000000000001" customHeight="1">
      <c r="A187" s="147">
        <v>124</v>
      </c>
      <c r="B187" s="136" t="s">
        <v>14</v>
      </c>
      <c r="C187" s="137" t="s">
        <v>11958</v>
      </c>
      <c r="D187" s="138">
        <v>9781351168243</v>
      </c>
      <c r="E187" s="138">
        <v>9781138670785</v>
      </c>
      <c r="F187" s="136" t="s">
        <v>12290</v>
      </c>
      <c r="G187" s="135">
        <v>1</v>
      </c>
      <c r="H187" s="136" t="s">
        <v>9626</v>
      </c>
      <c r="I187" s="136" t="s">
        <v>12291</v>
      </c>
      <c r="J187" s="136" t="s">
        <v>22</v>
      </c>
      <c r="K187" s="135">
        <v>2018</v>
      </c>
      <c r="L187" s="136" t="s">
        <v>11907</v>
      </c>
      <c r="M187" s="136"/>
      <c r="N187" s="150" t="s">
        <v>12292</v>
      </c>
      <c r="O187" s="139"/>
      <c r="P187" s="139"/>
      <c r="Q187" s="139"/>
      <c r="R187" s="139"/>
      <c r="S187" s="139"/>
      <c r="T187" s="139"/>
    </row>
    <row r="188" spans="1:20" ht="16.350000000000001" customHeight="1">
      <c r="A188" s="147">
        <v>125</v>
      </c>
      <c r="B188" s="136" t="s">
        <v>14</v>
      </c>
      <c r="C188" s="137" t="s">
        <v>11958</v>
      </c>
      <c r="D188" s="138">
        <v>9780429476532</v>
      </c>
      <c r="E188" s="138">
        <v>9780367104306</v>
      </c>
      <c r="F188" s="136" t="s">
        <v>12293</v>
      </c>
      <c r="G188" s="135">
        <v>1</v>
      </c>
      <c r="H188" s="136" t="s">
        <v>9626</v>
      </c>
      <c r="I188" s="136" t="s">
        <v>12294</v>
      </c>
      <c r="J188" s="136" t="s">
        <v>22</v>
      </c>
      <c r="K188" s="135">
        <v>2018</v>
      </c>
      <c r="L188" s="136" t="s">
        <v>11907</v>
      </c>
      <c r="M188" s="136"/>
      <c r="N188" s="150" t="s">
        <v>12295</v>
      </c>
      <c r="O188" s="139"/>
      <c r="P188" s="139"/>
      <c r="Q188" s="139"/>
      <c r="R188" s="139"/>
      <c r="S188" s="139"/>
      <c r="T188" s="139"/>
    </row>
    <row r="189" spans="1:20" ht="16.350000000000001" customHeight="1">
      <c r="A189" s="147">
        <v>126</v>
      </c>
      <c r="B189" s="136" t="s">
        <v>14</v>
      </c>
      <c r="C189" s="137" t="s">
        <v>11958</v>
      </c>
      <c r="D189" s="138">
        <v>9781315206295</v>
      </c>
      <c r="E189" s="138">
        <v>9781138635968</v>
      </c>
      <c r="F189" s="136" t="s">
        <v>12296</v>
      </c>
      <c r="G189" s="135">
        <v>1</v>
      </c>
      <c r="H189" s="136" t="s">
        <v>9626</v>
      </c>
      <c r="I189" s="136" t="s">
        <v>12297</v>
      </c>
      <c r="J189" s="136" t="s">
        <v>22</v>
      </c>
      <c r="K189" s="135">
        <v>2018</v>
      </c>
      <c r="L189" s="136" t="s">
        <v>11907</v>
      </c>
      <c r="M189" s="136"/>
      <c r="N189" s="150" t="s">
        <v>12298</v>
      </c>
      <c r="O189" s="139"/>
      <c r="P189" s="139"/>
      <c r="Q189" s="139"/>
      <c r="R189" s="139"/>
      <c r="S189" s="139"/>
      <c r="T189" s="139"/>
    </row>
    <row r="190" spans="1:20" ht="16.350000000000001" customHeight="1">
      <c r="A190" s="147">
        <v>10</v>
      </c>
      <c r="B190" s="136" t="s">
        <v>14</v>
      </c>
      <c r="C190" s="137" t="s">
        <v>11937</v>
      </c>
      <c r="D190" s="138">
        <v>9781315573700</v>
      </c>
      <c r="E190" s="138">
        <v>9780754677109</v>
      </c>
      <c r="F190" s="136" t="s">
        <v>11938</v>
      </c>
      <c r="G190" s="135">
        <v>1</v>
      </c>
      <c r="H190" s="136" t="s">
        <v>9626</v>
      </c>
      <c r="I190" s="136" t="s">
        <v>11939</v>
      </c>
      <c r="J190" s="136" t="s">
        <v>22</v>
      </c>
      <c r="K190" s="135">
        <v>2015</v>
      </c>
      <c r="L190" s="136" t="s">
        <v>11907</v>
      </c>
      <c r="M190" s="136"/>
      <c r="N190" s="150" t="s">
        <v>11940</v>
      </c>
      <c r="O190" s="139"/>
      <c r="P190" s="139"/>
      <c r="Q190" s="139"/>
      <c r="R190" s="139"/>
      <c r="S190" s="139"/>
      <c r="T190" s="139"/>
    </row>
    <row r="191" spans="1:20" ht="16.350000000000001" customHeight="1">
      <c r="A191" s="147">
        <v>101</v>
      </c>
      <c r="B191" s="136" t="s">
        <v>14</v>
      </c>
      <c r="C191" s="137" t="s">
        <v>11937</v>
      </c>
      <c r="D191" s="138">
        <v>9781315182254</v>
      </c>
      <c r="E191" s="138">
        <v>9781138742499</v>
      </c>
      <c r="F191" s="136" t="s">
        <v>12220</v>
      </c>
      <c r="G191" s="135">
        <v>1</v>
      </c>
      <c r="H191" s="136" t="s">
        <v>9626</v>
      </c>
      <c r="I191" s="136" t="s">
        <v>12221</v>
      </c>
      <c r="J191" s="136" t="s">
        <v>12222</v>
      </c>
      <c r="K191" s="135">
        <v>2018</v>
      </c>
      <c r="L191" s="136" t="s">
        <v>11907</v>
      </c>
      <c r="M191" s="136"/>
      <c r="N191" s="150" t="s">
        <v>12223</v>
      </c>
      <c r="O191" s="139"/>
      <c r="P191" s="139"/>
      <c r="Q191" s="139"/>
      <c r="R191" s="139"/>
      <c r="S191" s="139"/>
      <c r="T191" s="139"/>
    </row>
    <row r="192" spans="1:20" ht="16.350000000000001" customHeight="1">
      <c r="A192" s="147">
        <v>116</v>
      </c>
      <c r="B192" s="136" t="s">
        <v>14</v>
      </c>
      <c r="C192" s="137" t="s">
        <v>11937</v>
      </c>
      <c r="D192" s="138">
        <v>9781315589312</v>
      </c>
      <c r="E192" s="138">
        <v>9781472483980</v>
      </c>
      <c r="F192" s="136" t="s">
        <v>12266</v>
      </c>
      <c r="G192" s="135">
        <v>1</v>
      </c>
      <c r="H192" s="136" t="s">
        <v>9626</v>
      </c>
      <c r="I192" s="136" t="s">
        <v>12267</v>
      </c>
      <c r="J192" s="136" t="s">
        <v>22</v>
      </c>
      <c r="K192" s="135">
        <v>2018</v>
      </c>
      <c r="L192" s="136" t="s">
        <v>11907</v>
      </c>
      <c r="M192" s="136"/>
      <c r="N192" s="150" t="s">
        <v>12268</v>
      </c>
      <c r="O192" s="139"/>
      <c r="P192" s="139"/>
      <c r="Q192" s="139"/>
      <c r="R192" s="139"/>
      <c r="S192" s="139"/>
      <c r="T192" s="139"/>
    </row>
    <row r="193" spans="1:20" ht="16.350000000000001" customHeight="1">
      <c r="A193" s="147">
        <v>191</v>
      </c>
      <c r="B193" s="136" t="s">
        <v>5361</v>
      </c>
      <c r="C193" s="136" t="s">
        <v>11937</v>
      </c>
      <c r="D193" s="140">
        <v>9780203729441</v>
      </c>
      <c r="E193" s="140" t="s">
        <v>12601</v>
      </c>
      <c r="F193" s="136" t="s">
        <v>12602</v>
      </c>
      <c r="G193" s="135">
        <v>1</v>
      </c>
      <c r="H193" s="135" t="s">
        <v>9626</v>
      </c>
      <c r="I193" s="136" t="s">
        <v>12603</v>
      </c>
      <c r="J193" s="136" t="s">
        <v>5446</v>
      </c>
      <c r="K193" s="135">
        <v>2018</v>
      </c>
      <c r="L193" s="136" t="s">
        <v>11907</v>
      </c>
      <c r="M193" s="136"/>
      <c r="N193" s="149" t="s">
        <v>12604</v>
      </c>
      <c r="O193" s="141"/>
      <c r="P193" s="139"/>
      <c r="Q193" s="139"/>
      <c r="R193" s="139"/>
      <c r="S193" s="139"/>
      <c r="T193" s="139"/>
    </row>
    <row r="194" spans="1:20" ht="16.350000000000001" customHeight="1">
      <c r="A194" s="147">
        <v>93</v>
      </c>
      <c r="B194" s="136" t="s">
        <v>14</v>
      </c>
      <c r="C194" s="137" t="s">
        <v>12195</v>
      </c>
      <c r="D194" s="138">
        <v>9781315208565</v>
      </c>
      <c r="E194" s="138">
        <v>9781138631892</v>
      </c>
      <c r="F194" s="136" t="s">
        <v>12196</v>
      </c>
      <c r="G194" s="135">
        <v>1</v>
      </c>
      <c r="H194" s="136" t="s">
        <v>9626</v>
      </c>
      <c r="I194" s="136" t="s">
        <v>12197</v>
      </c>
      <c r="J194" s="136" t="s">
        <v>22</v>
      </c>
      <c r="K194" s="135">
        <v>2018</v>
      </c>
      <c r="L194" s="136" t="s">
        <v>11907</v>
      </c>
      <c r="M194" s="136"/>
      <c r="N194" s="150" t="s">
        <v>12198</v>
      </c>
      <c r="O194" s="139"/>
      <c r="P194" s="139"/>
      <c r="Q194" s="139"/>
      <c r="R194" s="139"/>
      <c r="S194" s="139"/>
      <c r="T194" s="139"/>
    </row>
    <row r="195" spans="1:20" ht="16.350000000000001" customHeight="1">
      <c r="A195" s="147">
        <v>118</v>
      </c>
      <c r="B195" s="136" t="s">
        <v>14</v>
      </c>
      <c r="C195" s="137" t="s">
        <v>12195</v>
      </c>
      <c r="D195" s="138">
        <v>9781315177434</v>
      </c>
      <c r="E195" s="138">
        <v>9781138038301</v>
      </c>
      <c r="F195" s="136" t="s">
        <v>12272</v>
      </c>
      <c r="G195" s="135">
        <v>1</v>
      </c>
      <c r="H195" s="136" t="s">
        <v>9626</v>
      </c>
      <c r="I195" s="136" t="s">
        <v>12273</v>
      </c>
      <c r="J195" s="136" t="s">
        <v>22</v>
      </c>
      <c r="K195" s="135">
        <v>2018</v>
      </c>
      <c r="L195" s="136" t="s">
        <v>11907</v>
      </c>
      <c r="M195" s="136"/>
      <c r="N195" s="150" t="s">
        <v>12274</v>
      </c>
      <c r="O195" s="139"/>
      <c r="P195" s="139"/>
      <c r="Q195" s="139"/>
      <c r="R195" s="139"/>
      <c r="S195" s="139"/>
      <c r="T195" s="139"/>
    </row>
    <row r="196" spans="1:20" ht="16.350000000000001" customHeight="1">
      <c r="A196" s="147">
        <v>6</v>
      </c>
      <c r="B196" s="136" t="s">
        <v>14</v>
      </c>
      <c r="C196" s="137" t="s">
        <v>11923</v>
      </c>
      <c r="D196" s="138">
        <v>9781315609560</v>
      </c>
      <c r="E196" s="138">
        <v>9781472433831</v>
      </c>
      <c r="F196" s="136" t="s">
        <v>11924</v>
      </c>
      <c r="G196" s="135">
        <v>1</v>
      </c>
      <c r="H196" s="136" t="s">
        <v>9626</v>
      </c>
      <c r="I196" s="136" t="s">
        <v>11925</v>
      </c>
      <c r="J196" s="136" t="s">
        <v>22</v>
      </c>
      <c r="K196" s="135">
        <v>2015</v>
      </c>
      <c r="L196" s="136" t="s">
        <v>11907</v>
      </c>
      <c r="M196" s="136"/>
      <c r="N196" s="150" t="s">
        <v>11926</v>
      </c>
      <c r="O196" s="139"/>
      <c r="P196" s="139"/>
      <c r="Q196" s="139"/>
      <c r="R196" s="139"/>
      <c r="S196" s="139"/>
      <c r="T196" s="139"/>
    </row>
    <row r="197" spans="1:20" ht="16.350000000000001" customHeight="1">
      <c r="A197" s="147">
        <v>13</v>
      </c>
      <c r="B197" s="136" t="s">
        <v>14</v>
      </c>
      <c r="C197" s="137" t="s">
        <v>11923</v>
      </c>
      <c r="D197" s="138">
        <v>9781315885681</v>
      </c>
      <c r="E197" s="138">
        <v>9780415709217</v>
      </c>
      <c r="F197" s="136" t="s">
        <v>11948</v>
      </c>
      <c r="G197" s="135">
        <v>1</v>
      </c>
      <c r="H197" s="136" t="s">
        <v>9626</v>
      </c>
      <c r="I197" s="136" t="s">
        <v>11949</v>
      </c>
      <c r="J197" s="136" t="s">
        <v>22</v>
      </c>
      <c r="K197" s="135">
        <v>2015</v>
      </c>
      <c r="L197" s="136" t="s">
        <v>11907</v>
      </c>
      <c r="M197" s="136"/>
      <c r="N197" s="150" t="s">
        <v>11950</v>
      </c>
      <c r="O197" s="139"/>
      <c r="P197" s="139"/>
      <c r="Q197" s="139"/>
      <c r="R197" s="139"/>
      <c r="S197" s="139"/>
      <c r="T197" s="139"/>
    </row>
    <row r="198" spans="1:20" ht="16.350000000000001" customHeight="1">
      <c r="A198" s="147">
        <v>15</v>
      </c>
      <c r="B198" s="136" t="s">
        <v>14</v>
      </c>
      <c r="C198" s="137" t="s">
        <v>11923</v>
      </c>
      <c r="D198" s="138">
        <v>9781315684963</v>
      </c>
      <c r="E198" s="138">
        <v>9781138890466</v>
      </c>
      <c r="F198" s="136" t="s">
        <v>11955</v>
      </c>
      <c r="G198" s="135">
        <v>1</v>
      </c>
      <c r="H198" s="136" t="s">
        <v>9626</v>
      </c>
      <c r="I198" s="136" t="s">
        <v>11956</v>
      </c>
      <c r="J198" s="136" t="s">
        <v>1081</v>
      </c>
      <c r="K198" s="135">
        <v>2015</v>
      </c>
      <c r="L198" s="136" t="s">
        <v>11907</v>
      </c>
      <c r="M198" s="136"/>
      <c r="N198" s="150" t="s">
        <v>11957</v>
      </c>
      <c r="O198" s="139"/>
      <c r="P198" s="139"/>
      <c r="Q198" s="139"/>
      <c r="R198" s="139"/>
      <c r="S198" s="139"/>
      <c r="T198" s="139"/>
    </row>
    <row r="199" spans="1:20" ht="16.350000000000001" customHeight="1">
      <c r="A199" s="147">
        <v>26</v>
      </c>
      <c r="B199" s="136" t="s">
        <v>14</v>
      </c>
      <c r="C199" s="137" t="s">
        <v>11923</v>
      </c>
      <c r="D199" s="138">
        <v>9781315685915</v>
      </c>
      <c r="E199" s="138">
        <v>9781138922310</v>
      </c>
      <c r="F199" s="136" t="s">
        <v>11992</v>
      </c>
      <c r="G199" s="135">
        <v>1</v>
      </c>
      <c r="H199" s="136" t="s">
        <v>9626</v>
      </c>
      <c r="I199" s="136" t="s">
        <v>11993</v>
      </c>
      <c r="J199" s="136" t="s">
        <v>22</v>
      </c>
      <c r="K199" s="135">
        <v>2016</v>
      </c>
      <c r="L199" s="136" t="s">
        <v>11907</v>
      </c>
      <c r="M199" s="136"/>
      <c r="N199" s="150" t="s">
        <v>11994</v>
      </c>
      <c r="O199" s="139"/>
      <c r="P199" s="139"/>
      <c r="Q199" s="139"/>
      <c r="R199" s="139"/>
      <c r="S199" s="139"/>
      <c r="T199" s="139"/>
    </row>
    <row r="200" spans="1:20" ht="16.350000000000001" customHeight="1">
      <c r="A200" s="147">
        <v>27</v>
      </c>
      <c r="B200" s="136" t="s">
        <v>14</v>
      </c>
      <c r="C200" s="137" t="s">
        <v>11923</v>
      </c>
      <c r="D200" s="138">
        <v>9781315753249</v>
      </c>
      <c r="E200" s="138">
        <v>9781138804081</v>
      </c>
      <c r="F200" s="136" t="s">
        <v>11995</v>
      </c>
      <c r="G200" s="135">
        <v>1</v>
      </c>
      <c r="H200" s="136" t="s">
        <v>9626</v>
      </c>
      <c r="I200" s="136" t="s">
        <v>11996</v>
      </c>
      <c r="J200" s="136" t="s">
        <v>22</v>
      </c>
      <c r="K200" s="135">
        <v>2016</v>
      </c>
      <c r="L200" s="136" t="s">
        <v>11907</v>
      </c>
      <c r="M200" s="136"/>
      <c r="N200" s="150" t="s">
        <v>11997</v>
      </c>
      <c r="O200" s="139"/>
      <c r="P200" s="139"/>
      <c r="Q200" s="139"/>
      <c r="R200" s="139"/>
      <c r="S200" s="139"/>
      <c r="T200" s="139"/>
    </row>
    <row r="201" spans="1:20" ht="16.350000000000001" customHeight="1">
      <c r="A201" s="147">
        <v>72</v>
      </c>
      <c r="B201" s="136" t="s">
        <v>14</v>
      </c>
      <c r="C201" s="137" t="s">
        <v>11923</v>
      </c>
      <c r="D201" s="138">
        <v>9781315163567</v>
      </c>
      <c r="E201" s="138">
        <v>9781138059412</v>
      </c>
      <c r="F201" s="136" t="s">
        <v>12132</v>
      </c>
      <c r="G201" s="135">
        <v>1</v>
      </c>
      <c r="H201" s="136" t="s">
        <v>9626</v>
      </c>
      <c r="I201" s="136" t="s">
        <v>12133</v>
      </c>
      <c r="J201" s="136" t="s">
        <v>12134</v>
      </c>
      <c r="K201" s="135">
        <v>2017</v>
      </c>
      <c r="L201" s="136" t="s">
        <v>11907</v>
      </c>
      <c r="M201" s="136"/>
      <c r="N201" s="150" t="s">
        <v>12135</v>
      </c>
      <c r="O201" s="139"/>
      <c r="P201" s="139"/>
      <c r="Q201" s="139"/>
      <c r="R201" s="139"/>
      <c r="S201" s="139"/>
      <c r="T201" s="139"/>
    </row>
    <row r="202" spans="1:20" ht="16.350000000000001" customHeight="1">
      <c r="A202" s="147">
        <v>81</v>
      </c>
      <c r="B202" s="136" t="s">
        <v>14</v>
      </c>
      <c r="C202" s="137" t="s">
        <v>11923</v>
      </c>
      <c r="D202" s="138">
        <v>9781315619514</v>
      </c>
      <c r="E202" s="138">
        <v>9781138666153</v>
      </c>
      <c r="F202" s="136" t="s">
        <v>12159</v>
      </c>
      <c r="G202" s="135">
        <v>1</v>
      </c>
      <c r="H202" s="136" t="s">
        <v>9626</v>
      </c>
      <c r="I202" s="136" t="s">
        <v>12160</v>
      </c>
      <c r="J202" s="136" t="s">
        <v>22</v>
      </c>
      <c r="K202" s="135">
        <v>2018</v>
      </c>
      <c r="L202" s="136" t="s">
        <v>11907</v>
      </c>
      <c r="M202" s="136"/>
      <c r="N202" s="150" t="s">
        <v>12161</v>
      </c>
      <c r="O202" s="139"/>
      <c r="P202" s="139"/>
      <c r="Q202" s="139"/>
      <c r="R202" s="139"/>
      <c r="S202" s="139"/>
      <c r="T202" s="139"/>
    </row>
    <row r="203" spans="1:20" ht="16.350000000000001" customHeight="1">
      <c r="A203" s="147">
        <v>82</v>
      </c>
      <c r="B203" s="136" t="s">
        <v>14</v>
      </c>
      <c r="C203" s="137" t="s">
        <v>11923</v>
      </c>
      <c r="D203" s="138">
        <v>9781315105482</v>
      </c>
      <c r="E203" s="138">
        <v>9781138096011</v>
      </c>
      <c r="F203" s="136" t="s">
        <v>12162</v>
      </c>
      <c r="G203" s="135">
        <v>1</v>
      </c>
      <c r="H203" s="136" t="s">
        <v>9626</v>
      </c>
      <c r="I203" s="136" t="s">
        <v>12163</v>
      </c>
      <c r="J203" s="136" t="s">
        <v>22</v>
      </c>
      <c r="K203" s="135">
        <v>2018</v>
      </c>
      <c r="L203" s="136" t="s">
        <v>11907</v>
      </c>
      <c r="M203" s="136"/>
      <c r="N203" s="150" t="s">
        <v>12164</v>
      </c>
      <c r="O203" s="139"/>
      <c r="P203" s="139"/>
      <c r="Q203" s="139"/>
      <c r="R203" s="139"/>
      <c r="S203" s="139"/>
      <c r="T203" s="139"/>
    </row>
    <row r="204" spans="1:20" ht="16.350000000000001" customHeight="1">
      <c r="A204" s="147">
        <v>86</v>
      </c>
      <c r="B204" s="136" t="s">
        <v>14</v>
      </c>
      <c r="C204" s="137" t="s">
        <v>11923</v>
      </c>
      <c r="D204" s="138">
        <v>9781315619361</v>
      </c>
      <c r="E204" s="138">
        <v>9781138666450</v>
      </c>
      <c r="F204" s="136" t="s">
        <v>12174</v>
      </c>
      <c r="G204" s="135">
        <v>1</v>
      </c>
      <c r="H204" s="136" t="s">
        <v>9626</v>
      </c>
      <c r="I204" s="136" t="s">
        <v>12175</v>
      </c>
      <c r="J204" s="136" t="s">
        <v>22</v>
      </c>
      <c r="K204" s="135">
        <v>2018</v>
      </c>
      <c r="L204" s="136" t="s">
        <v>11907</v>
      </c>
      <c r="M204" s="136"/>
      <c r="N204" s="150" t="s">
        <v>12176</v>
      </c>
      <c r="O204" s="139"/>
      <c r="P204" s="139"/>
      <c r="Q204" s="139"/>
      <c r="R204" s="139"/>
      <c r="S204" s="139"/>
      <c r="T204" s="139"/>
    </row>
    <row r="205" spans="1:20" ht="16.350000000000001" customHeight="1">
      <c r="A205" s="147">
        <v>97</v>
      </c>
      <c r="B205" s="136" t="s">
        <v>14</v>
      </c>
      <c r="C205" s="137" t="s">
        <v>11923</v>
      </c>
      <c r="D205" s="138">
        <v>9781351251204</v>
      </c>
      <c r="E205" s="138">
        <v>9780815369882</v>
      </c>
      <c r="F205" s="136" t="s">
        <v>12208</v>
      </c>
      <c r="G205" s="135">
        <v>1</v>
      </c>
      <c r="H205" s="136" t="s">
        <v>9626</v>
      </c>
      <c r="I205" s="136" t="s">
        <v>12209</v>
      </c>
      <c r="J205" s="136" t="s">
        <v>22</v>
      </c>
      <c r="K205" s="135">
        <v>2018</v>
      </c>
      <c r="L205" s="136" t="s">
        <v>11907</v>
      </c>
      <c r="M205" s="136"/>
      <c r="N205" s="150" t="s">
        <v>12210</v>
      </c>
      <c r="O205" s="139"/>
      <c r="P205" s="139"/>
      <c r="Q205" s="139"/>
      <c r="R205" s="139"/>
      <c r="S205" s="139"/>
      <c r="T205" s="139"/>
    </row>
    <row r="206" spans="1:20" ht="16.350000000000001" customHeight="1">
      <c r="A206" s="147">
        <v>102</v>
      </c>
      <c r="B206" s="136" t="s">
        <v>14</v>
      </c>
      <c r="C206" s="137" t="s">
        <v>11923</v>
      </c>
      <c r="D206" s="138">
        <v>9781315542713</v>
      </c>
      <c r="E206" s="138">
        <v>9781138686281</v>
      </c>
      <c r="F206" s="136" t="s">
        <v>12224</v>
      </c>
      <c r="G206" s="135">
        <v>1</v>
      </c>
      <c r="H206" s="136" t="s">
        <v>9626</v>
      </c>
      <c r="I206" s="136" t="s">
        <v>12225</v>
      </c>
      <c r="J206" s="136" t="s">
        <v>22</v>
      </c>
      <c r="K206" s="135">
        <v>2018</v>
      </c>
      <c r="L206" s="136" t="s">
        <v>11907</v>
      </c>
      <c r="M206" s="136"/>
      <c r="N206" s="150" t="s">
        <v>12226</v>
      </c>
      <c r="O206" s="139"/>
      <c r="P206" s="139"/>
      <c r="Q206" s="139"/>
      <c r="R206" s="139"/>
      <c r="S206" s="139"/>
      <c r="T206" s="139"/>
    </row>
    <row r="207" spans="1:20" ht="16.350000000000001" customHeight="1">
      <c r="A207" s="147">
        <v>103</v>
      </c>
      <c r="B207" s="136" t="s">
        <v>14</v>
      </c>
      <c r="C207" s="137" t="s">
        <v>11923</v>
      </c>
      <c r="D207" s="138">
        <v>9781351265287</v>
      </c>
      <c r="E207" s="138">
        <v>9780415247313</v>
      </c>
      <c r="F207" s="136" t="s">
        <v>12227</v>
      </c>
      <c r="G207" s="135">
        <v>1</v>
      </c>
      <c r="H207" s="136" t="s">
        <v>9626</v>
      </c>
      <c r="I207" s="136" t="s">
        <v>12228</v>
      </c>
      <c r="J207" s="136" t="s">
        <v>22</v>
      </c>
      <c r="K207" s="135">
        <v>2018</v>
      </c>
      <c r="L207" s="136" t="s">
        <v>11907</v>
      </c>
      <c r="M207" s="136"/>
      <c r="N207" s="150" t="s">
        <v>12229</v>
      </c>
      <c r="O207" s="139"/>
      <c r="P207" s="139"/>
      <c r="Q207" s="139"/>
      <c r="R207" s="139"/>
      <c r="S207" s="139"/>
      <c r="T207" s="139"/>
    </row>
    <row r="208" spans="1:20" ht="16.350000000000001" customHeight="1">
      <c r="A208" s="147">
        <v>105</v>
      </c>
      <c r="B208" s="136" t="s">
        <v>14</v>
      </c>
      <c r="C208" s="137" t="s">
        <v>11923</v>
      </c>
      <c r="D208" s="138">
        <v>9781315620350</v>
      </c>
      <c r="E208" s="138">
        <v>9781138659247</v>
      </c>
      <c r="F208" s="136" t="s">
        <v>12233</v>
      </c>
      <c r="G208" s="135">
        <v>1</v>
      </c>
      <c r="H208" s="136" t="s">
        <v>9626</v>
      </c>
      <c r="I208" s="136" t="s">
        <v>12234</v>
      </c>
      <c r="J208" s="136" t="s">
        <v>22</v>
      </c>
      <c r="K208" s="135">
        <v>2018</v>
      </c>
      <c r="L208" s="136" t="s">
        <v>11907</v>
      </c>
      <c r="M208" s="136"/>
      <c r="N208" s="150" t="s">
        <v>12235</v>
      </c>
      <c r="O208" s="139"/>
      <c r="P208" s="139"/>
      <c r="Q208" s="139"/>
      <c r="R208" s="139"/>
      <c r="S208" s="139"/>
      <c r="T208" s="139"/>
    </row>
    <row r="209" spans="1:20" ht="16.350000000000001" customHeight="1">
      <c r="A209" s="147">
        <v>127</v>
      </c>
      <c r="B209" s="136" t="s">
        <v>14</v>
      </c>
      <c r="C209" s="137" t="s">
        <v>11923</v>
      </c>
      <c r="D209" s="138">
        <v>9781315666877</v>
      </c>
      <c r="E209" s="138">
        <v>9781138954533</v>
      </c>
      <c r="F209" s="136" t="s">
        <v>12299</v>
      </c>
      <c r="G209" s="135">
        <v>1</v>
      </c>
      <c r="H209" s="136" t="s">
        <v>9626</v>
      </c>
      <c r="I209" s="136" t="s">
        <v>12300</v>
      </c>
      <c r="J209" s="136" t="s">
        <v>22</v>
      </c>
      <c r="K209" s="135">
        <v>2018</v>
      </c>
      <c r="L209" s="136" t="s">
        <v>11907</v>
      </c>
      <c r="M209" s="136"/>
      <c r="N209" s="150" t="s">
        <v>12301</v>
      </c>
      <c r="O209" s="139"/>
      <c r="P209" s="139"/>
      <c r="Q209" s="139"/>
      <c r="R209" s="139"/>
      <c r="S209" s="139"/>
      <c r="T209" s="139"/>
    </row>
    <row r="210" spans="1:20" ht="16.350000000000001" customHeight="1">
      <c r="A210" s="147">
        <v>25</v>
      </c>
      <c r="B210" s="136" t="s">
        <v>14</v>
      </c>
      <c r="C210" s="137" t="s">
        <v>11988</v>
      </c>
      <c r="D210" s="138">
        <v>9781315591919</v>
      </c>
      <c r="E210" s="138">
        <v>9781472431004</v>
      </c>
      <c r="F210" s="136" t="s">
        <v>11989</v>
      </c>
      <c r="G210" s="135">
        <v>1</v>
      </c>
      <c r="H210" s="136" t="s">
        <v>9626</v>
      </c>
      <c r="I210" s="136" t="s">
        <v>11990</v>
      </c>
      <c r="J210" s="136" t="s">
        <v>22</v>
      </c>
      <c r="K210" s="135">
        <v>2016</v>
      </c>
      <c r="L210" s="136" t="s">
        <v>11907</v>
      </c>
      <c r="M210" s="136"/>
      <c r="N210" s="150" t="s">
        <v>11991</v>
      </c>
      <c r="O210" s="139"/>
      <c r="P210" s="139"/>
      <c r="Q210" s="139"/>
      <c r="R210" s="139"/>
      <c r="S210" s="139"/>
      <c r="T210" s="139"/>
    </row>
    <row r="211" spans="1:20" ht="16.350000000000001" customHeight="1">
      <c r="A211" s="147">
        <v>38</v>
      </c>
      <c r="B211" s="136" t="s">
        <v>14</v>
      </c>
      <c r="C211" s="137" t="s">
        <v>11988</v>
      </c>
      <c r="D211" s="138">
        <v>9781315566207</v>
      </c>
      <c r="E211" s="138">
        <v>9781472432155</v>
      </c>
      <c r="F211" s="136" t="s">
        <v>12028</v>
      </c>
      <c r="G211" s="135">
        <v>1</v>
      </c>
      <c r="H211" s="136" t="s">
        <v>9626</v>
      </c>
      <c r="I211" s="136" t="s">
        <v>12029</v>
      </c>
      <c r="J211" s="136" t="s">
        <v>22</v>
      </c>
      <c r="K211" s="135">
        <v>2016</v>
      </c>
      <c r="L211" s="136" t="s">
        <v>11907</v>
      </c>
      <c r="M211" s="136"/>
      <c r="N211" s="150" t="s">
        <v>12030</v>
      </c>
      <c r="O211" s="139"/>
      <c r="P211" s="139"/>
      <c r="Q211" s="139"/>
      <c r="R211" s="139"/>
      <c r="S211" s="139"/>
      <c r="T211" s="139"/>
    </row>
    <row r="212" spans="1:20" ht="16.350000000000001" customHeight="1">
      <c r="A212" s="147">
        <v>41</v>
      </c>
      <c r="B212" s="136" t="s">
        <v>14</v>
      </c>
      <c r="C212" s="137" t="s">
        <v>11988</v>
      </c>
      <c r="D212" s="138">
        <v>9781315577425</v>
      </c>
      <c r="E212" s="138">
        <v>9781472447180</v>
      </c>
      <c r="F212" s="136" t="s">
        <v>12038</v>
      </c>
      <c r="G212" s="135">
        <v>1</v>
      </c>
      <c r="H212" s="136" t="s">
        <v>9626</v>
      </c>
      <c r="I212" s="136" t="s">
        <v>12039</v>
      </c>
      <c r="J212" s="136" t="s">
        <v>22</v>
      </c>
      <c r="K212" s="135">
        <v>2017</v>
      </c>
      <c r="L212" s="136" t="s">
        <v>11907</v>
      </c>
      <c r="M212" s="136"/>
      <c r="N212" s="150" t="s">
        <v>12040</v>
      </c>
      <c r="O212" s="139"/>
      <c r="P212" s="139"/>
      <c r="Q212" s="139"/>
      <c r="R212" s="139"/>
      <c r="S212" s="139"/>
      <c r="T212" s="139"/>
    </row>
    <row r="213" spans="1:20" ht="16.350000000000001" customHeight="1">
      <c r="A213" s="147">
        <v>51</v>
      </c>
      <c r="B213" s="136" t="s">
        <v>14</v>
      </c>
      <c r="C213" s="137" t="s">
        <v>11988</v>
      </c>
      <c r="D213" s="138">
        <v>9781315717739</v>
      </c>
      <c r="E213" s="138">
        <v>9781138858770</v>
      </c>
      <c r="F213" s="136" t="s">
        <v>12069</v>
      </c>
      <c r="G213" s="135">
        <v>1</v>
      </c>
      <c r="H213" s="136" t="s">
        <v>9626</v>
      </c>
      <c r="I213" s="136" t="s">
        <v>12070</v>
      </c>
      <c r="J213" s="136" t="s">
        <v>22</v>
      </c>
      <c r="K213" s="135">
        <v>2017</v>
      </c>
      <c r="L213" s="136" t="s">
        <v>11907</v>
      </c>
      <c r="M213" s="136"/>
      <c r="N213" s="150" t="s">
        <v>12071</v>
      </c>
      <c r="O213" s="139"/>
      <c r="P213" s="139"/>
      <c r="Q213" s="139"/>
      <c r="R213" s="139"/>
      <c r="S213" s="139"/>
      <c r="T213" s="139"/>
    </row>
    <row r="214" spans="1:20" ht="16.350000000000001" customHeight="1">
      <c r="A214" s="147">
        <v>61</v>
      </c>
      <c r="B214" s="136" t="s">
        <v>14</v>
      </c>
      <c r="C214" s="137" t="s">
        <v>11988</v>
      </c>
      <c r="D214" s="138">
        <v>9781315562162</v>
      </c>
      <c r="E214" s="138">
        <v>9781138673069</v>
      </c>
      <c r="F214" s="136" t="s">
        <v>12099</v>
      </c>
      <c r="G214" s="135">
        <v>1</v>
      </c>
      <c r="H214" s="136" t="s">
        <v>9626</v>
      </c>
      <c r="I214" s="136" t="s">
        <v>12100</v>
      </c>
      <c r="J214" s="136" t="s">
        <v>22</v>
      </c>
      <c r="K214" s="135">
        <v>2017</v>
      </c>
      <c r="L214" s="136" t="s">
        <v>11907</v>
      </c>
      <c r="M214" s="136"/>
      <c r="N214" s="150" t="s">
        <v>12101</v>
      </c>
      <c r="O214" s="139"/>
      <c r="P214" s="139"/>
      <c r="Q214" s="139"/>
      <c r="R214" s="139"/>
      <c r="S214" s="139"/>
      <c r="T214" s="139"/>
    </row>
    <row r="215" spans="1:20" ht="16.350000000000001" customHeight="1">
      <c r="A215" s="147">
        <v>66</v>
      </c>
      <c r="B215" s="136" t="s">
        <v>14</v>
      </c>
      <c r="C215" s="137" t="s">
        <v>11988</v>
      </c>
      <c r="D215" s="138">
        <v>9781315279015</v>
      </c>
      <c r="E215" s="138">
        <v>9781138242180</v>
      </c>
      <c r="F215" s="136" t="s">
        <v>12114</v>
      </c>
      <c r="G215" s="135">
        <v>1</v>
      </c>
      <c r="H215" s="136" t="s">
        <v>9626</v>
      </c>
      <c r="I215" s="136" t="s">
        <v>12115</v>
      </c>
      <c r="J215" s="136" t="s">
        <v>22</v>
      </c>
      <c r="K215" s="135">
        <v>2017</v>
      </c>
      <c r="L215" s="136" t="s">
        <v>11907</v>
      </c>
      <c r="M215" s="136"/>
      <c r="N215" s="150" t="s">
        <v>12116</v>
      </c>
      <c r="O215" s="139"/>
      <c r="P215" s="139"/>
      <c r="Q215" s="139"/>
      <c r="R215" s="139"/>
      <c r="S215" s="139"/>
      <c r="T215" s="139"/>
    </row>
    <row r="216" spans="1:20" ht="16.350000000000001" customHeight="1">
      <c r="A216" s="147">
        <v>87</v>
      </c>
      <c r="B216" s="136" t="s">
        <v>14</v>
      </c>
      <c r="C216" s="137" t="s">
        <v>11988</v>
      </c>
      <c r="D216" s="138">
        <v>9781315446240</v>
      </c>
      <c r="E216" s="138">
        <v>9781138214316</v>
      </c>
      <c r="F216" s="136" t="s">
        <v>12177</v>
      </c>
      <c r="G216" s="135">
        <v>1</v>
      </c>
      <c r="H216" s="136" t="s">
        <v>9626</v>
      </c>
      <c r="I216" s="136" t="s">
        <v>12178</v>
      </c>
      <c r="J216" s="136" t="s">
        <v>22</v>
      </c>
      <c r="K216" s="135">
        <v>2018</v>
      </c>
      <c r="L216" s="136" t="s">
        <v>11907</v>
      </c>
      <c r="M216" s="136"/>
      <c r="N216" s="150" t="s">
        <v>12179</v>
      </c>
      <c r="O216" s="139"/>
      <c r="P216" s="139"/>
      <c r="Q216" s="139"/>
      <c r="R216" s="139"/>
      <c r="S216" s="139"/>
      <c r="T216" s="139"/>
    </row>
    <row r="217" spans="1:20" ht="16.350000000000001" customHeight="1">
      <c r="A217" s="147">
        <v>110</v>
      </c>
      <c r="B217" s="136" t="s">
        <v>14</v>
      </c>
      <c r="C217" s="137" t="s">
        <v>11988</v>
      </c>
      <c r="D217" s="138">
        <v>9781315142920</v>
      </c>
      <c r="E217" s="138">
        <v>9781138308275</v>
      </c>
      <c r="F217" s="136" t="s">
        <v>12248</v>
      </c>
      <c r="G217" s="135">
        <v>1</v>
      </c>
      <c r="H217" s="136" t="s">
        <v>9626</v>
      </c>
      <c r="I217" s="136" t="s">
        <v>12249</v>
      </c>
      <c r="J217" s="136" t="s">
        <v>22</v>
      </c>
      <c r="K217" s="135">
        <v>2018</v>
      </c>
      <c r="L217" s="136" t="s">
        <v>11907</v>
      </c>
      <c r="M217" s="136"/>
      <c r="N217" s="150" t="s">
        <v>12250</v>
      </c>
      <c r="O217" s="139"/>
      <c r="P217" s="139"/>
      <c r="Q217" s="139"/>
      <c r="R217" s="139"/>
      <c r="S217" s="139"/>
      <c r="T217" s="139"/>
    </row>
    <row r="218" spans="1:20" ht="16.350000000000001" customHeight="1">
      <c r="A218" s="147">
        <v>19</v>
      </c>
      <c r="B218" s="136" t="s">
        <v>14</v>
      </c>
      <c r="C218" s="137" t="s">
        <v>11968</v>
      </c>
      <c r="D218" s="138">
        <v>9781315693460</v>
      </c>
      <c r="E218" s="138">
        <v>9780415540001</v>
      </c>
      <c r="F218" s="136" t="s">
        <v>11969</v>
      </c>
      <c r="G218" s="135">
        <v>1</v>
      </c>
      <c r="H218" s="136" t="s">
        <v>9626</v>
      </c>
      <c r="I218" s="136" t="s">
        <v>11970</v>
      </c>
      <c r="J218" s="136" t="s">
        <v>22</v>
      </c>
      <c r="K218" s="135">
        <v>2015</v>
      </c>
      <c r="L218" s="136" t="s">
        <v>11907</v>
      </c>
      <c r="M218" s="136"/>
      <c r="N218" s="150" t="s">
        <v>11971</v>
      </c>
      <c r="O218" s="139"/>
      <c r="P218" s="139"/>
      <c r="Q218" s="139"/>
      <c r="R218" s="139"/>
      <c r="S218" s="139"/>
      <c r="T218" s="139"/>
    </row>
    <row r="219" spans="1:20" ht="16.350000000000001" customHeight="1">
      <c r="A219" s="147">
        <v>31</v>
      </c>
      <c r="B219" s="136" t="s">
        <v>14</v>
      </c>
      <c r="C219" s="137" t="s">
        <v>11968</v>
      </c>
      <c r="D219" s="138">
        <v>9781315741727</v>
      </c>
      <c r="E219" s="138">
        <v>9781138824027</v>
      </c>
      <c r="F219" s="136" t="s">
        <v>12007</v>
      </c>
      <c r="G219" s="135">
        <v>1</v>
      </c>
      <c r="H219" s="136" t="s">
        <v>9626</v>
      </c>
      <c r="I219" s="136" t="s">
        <v>12008</v>
      </c>
      <c r="J219" s="136" t="s">
        <v>22</v>
      </c>
      <c r="K219" s="135">
        <v>2016</v>
      </c>
      <c r="L219" s="136" t="s">
        <v>11907</v>
      </c>
      <c r="M219" s="136"/>
      <c r="N219" s="150" t="s">
        <v>12009</v>
      </c>
      <c r="O219" s="139"/>
      <c r="P219" s="139"/>
      <c r="Q219" s="139"/>
      <c r="R219" s="139"/>
      <c r="S219" s="139"/>
      <c r="T219" s="139"/>
    </row>
    <row r="220" spans="1:20" ht="16.350000000000001" customHeight="1">
      <c r="A220" s="147">
        <v>54</v>
      </c>
      <c r="B220" s="136" t="s">
        <v>14</v>
      </c>
      <c r="C220" s="137" t="s">
        <v>11968</v>
      </c>
      <c r="D220" s="138">
        <v>9781315665924</v>
      </c>
      <c r="E220" s="138">
        <v>9781138956032</v>
      </c>
      <c r="F220" s="136" t="s">
        <v>12078</v>
      </c>
      <c r="G220" s="135">
        <v>1</v>
      </c>
      <c r="H220" s="136" t="s">
        <v>9626</v>
      </c>
      <c r="I220" s="136" t="s">
        <v>12079</v>
      </c>
      <c r="J220" s="136" t="s">
        <v>22</v>
      </c>
      <c r="K220" s="135">
        <v>2017</v>
      </c>
      <c r="L220" s="136" t="s">
        <v>11907</v>
      </c>
      <c r="M220" s="136"/>
      <c r="N220" s="150" t="s">
        <v>12080</v>
      </c>
      <c r="O220" s="139"/>
      <c r="P220" s="139"/>
      <c r="Q220" s="139"/>
      <c r="R220" s="139"/>
      <c r="S220" s="139"/>
      <c r="T220" s="139"/>
    </row>
    <row r="221" spans="1:20" ht="16.350000000000001" customHeight="1">
      <c r="A221" s="147">
        <v>55</v>
      </c>
      <c r="B221" s="136" t="s">
        <v>14</v>
      </c>
      <c r="C221" s="137" t="s">
        <v>11968</v>
      </c>
      <c r="D221" s="138">
        <v>9781315751238</v>
      </c>
      <c r="E221" s="138">
        <v>9781138807211</v>
      </c>
      <c r="F221" s="136" t="s">
        <v>12081</v>
      </c>
      <c r="G221" s="135">
        <v>1</v>
      </c>
      <c r="H221" s="136" t="s">
        <v>9626</v>
      </c>
      <c r="I221" s="136" t="s">
        <v>12082</v>
      </c>
      <c r="J221" s="136" t="s">
        <v>22</v>
      </c>
      <c r="K221" s="135">
        <v>2017</v>
      </c>
      <c r="L221" s="136" t="s">
        <v>11907</v>
      </c>
      <c r="M221" s="136"/>
      <c r="N221" s="150" t="s">
        <v>12083</v>
      </c>
      <c r="O221" s="139"/>
      <c r="P221" s="139"/>
      <c r="Q221" s="139"/>
      <c r="R221" s="139"/>
      <c r="S221" s="139"/>
      <c r="T221" s="139"/>
    </row>
    <row r="222" spans="1:20" ht="16.350000000000001" customHeight="1">
      <c r="A222" s="147">
        <v>107</v>
      </c>
      <c r="B222" s="136" t="s">
        <v>14</v>
      </c>
      <c r="C222" s="137" t="s">
        <v>11968</v>
      </c>
      <c r="D222" s="138">
        <v>9781315518336</v>
      </c>
      <c r="E222" s="138">
        <v>9781138698710</v>
      </c>
      <c r="F222" s="136" t="s">
        <v>12239</v>
      </c>
      <c r="G222" s="135">
        <v>1</v>
      </c>
      <c r="H222" s="136" t="s">
        <v>9626</v>
      </c>
      <c r="I222" s="136" t="s">
        <v>12240</v>
      </c>
      <c r="J222" s="136" t="s">
        <v>22</v>
      </c>
      <c r="K222" s="135">
        <v>2018</v>
      </c>
      <c r="L222" s="136" t="s">
        <v>11907</v>
      </c>
      <c r="M222" s="136"/>
      <c r="N222" s="150" t="s">
        <v>12241</v>
      </c>
      <c r="O222" s="139"/>
      <c r="P222" s="139"/>
      <c r="Q222" s="139"/>
      <c r="R222" s="139"/>
      <c r="S222" s="139"/>
      <c r="T222" s="139"/>
    </row>
    <row r="223" spans="1:20" ht="16.350000000000001" customHeight="1">
      <c r="A223" s="147">
        <v>8</v>
      </c>
      <c r="B223" s="136" t="s">
        <v>14</v>
      </c>
      <c r="C223" s="137" t="s">
        <v>11930</v>
      </c>
      <c r="D223" s="138">
        <v>9781315584379</v>
      </c>
      <c r="E223" s="138">
        <v>9781409454571</v>
      </c>
      <c r="F223" s="136" t="s">
        <v>11931</v>
      </c>
      <c r="G223" s="135">
        <v>1</v>
      </c>
      <c r="H223" s="136" t="s">
        <v>9626</v>
      </c>
      <c r="I223" s="136" t="s">
        <v>11932</v>
      </c>
      <c r="J223" s="136" t="s">
        <v>22</v>
      </c>
      <c r="K223" s="135">
        <v>2015</v>
      </c>
      <c r="L223" s="136" t="s">
        <v>11907</v>
      </c>
      <c r="M223" s="136"/>
      <c r="N223" s="150" t="s">
        <v>11933</v>
      </c>
      <c r="O223" s="139"/>
      <c r="P223" s="139"/>
      <c r="Q223" s="139"/>
      <c r="R223" s="139"/>
      <c r="S223" s="139"/>
      <c r="T223" s="139"/>
    </row>
    <row r="224" spans="1:20" ht="16.350000000000001" customHeight="1">
      <c r="A224" s="147">
        <v>9</v>
      </c>
      <c r="B224" s="136" t="s">
        <v>14</v>
      </c>
      <c r="C224" s="137" t="s">
        <v>11930</v>
      </c>
      <c r="D224" s="138">
        <v>9781315574110</v>
      </c>
      <c r="E224" s="138">
        <v>9781472414922</v>
      </c>
      <c r="F224" s="136" t="s">
        <v>11934</v>
      </c>
      <c r="G224" s="135">
        <v>1</v>
      </c>
      <c r="H224" s="136" t="s">
        <v>9626</v>
      </c>
      <c r="I224" s="136" t="s">
        <v>11935</v>
      </c>
      <c r="J224" s="136" t="s">
        <v>22</v>
      </c>
      <c r="K224" s="135">
        <v>2015</v>
      </c>
      <c r="L224" s="136" t="s">
        <v>11907</v>
      </c>
      <c r="M224" s="136"/>
      <c r="N224" s="150" t="s">
        <v>11936</v>
      </c>
      <c r="O224" s="139"/>
      <c r="P224" s="139"/>
      <c r="Q224" s="139"/>
      <c r="R224" s="139"/>
      <c r="S224" s="139"/>
      <c r="T224" s="139"/>
    </row>
    <row r="225" spans="1:20" ht="16.350000000000001" customHeight="1">
      <c r="A225" s="147">
        <v>29</v>
      </c>
      <c r="B225" s="136" t="s">
        <v>14</v>
      </c>
      <c r="C225" s="137" t="s">
        <v>11930</v>
      </c>
      <c r="D225" s="138">
        <v>9781315734590</v>
      </c>
      <c r="E225" s="138">
        <v>9781138838161</v>
      </c>
      <c r="F225" s="136" t="s">
        <v>12001</v>
      </c>
      <c r="G225" s="135">
        <v>1</v>
      </c>
      <c r="H225" s="136" t="s">
        <v>9626</v>
      </c>
      <c r="I225" s="136" t="s">
        <v>12002</v>
      </c>
      <c r="J225" s="136" t="s">
        <v>22</v>
      </c>
      <c r="K225" s="135">
        <v>2016</v>
      </c>
      <c r="L225" s="136" t="s">
        <v>11907</v>
      </c>
      <c r="M225" s="136"/>
      <c r="N225" s="150" t="s">
        <v>12003</v>
      </c>
      <c r="O225" s="139"/>
      <c r="P225" s="139"/>
      <c r="Q225" s="139"/>
      <c r="R225" s="139"/>
      <c r="S225" s="139"/>
      <c r="T225" s="139"/>
    </row>
    <row r="226" spans="1:20" ht="16.350000000000001" customHeight="1">
      <c r="A226" s="147">
        <v>35</v>
      </c>
      <c r="B226" s="136" t="s">
        <v>14</v>
      </c>
      <c r="C226" s="137" t="s">
        <v>11930</v>
      </c>
      <c r="D226" s="138">
        <v>9781315689166</v>
      </c>
      <c r="E226" s="138">
        <v>9781138917231</v>
      </c>
      <c r="F226" s="136" t="s">
        <v>12019</v>
      </c>
      <c r="G226" s="135">
        <v>1</v>
      </c>
      <c r="H226" s="136" t="s">
        <v>9626</v>
      </c>
      <c r="I226" s="136" t="s">
        <v>12020</v>
      </c>
      <c r="J226" s="136" t="s">
        <v>22</v>
      </c>
      <c r="K226" s="135">
        <v>2016</v>
      </c>
      <c r="L226" s="136" t="s">
        <v>11907</v>
      </c>
      <c r="M226" s="136"/>
      <c r="N226" s="150" t="s">
        <v>12021</v>
      </c>
      <c r="O226" s="139"/>
      <c r="P226" s="139"/>
      <c r="Q226" s="139"/>
      <c r="R226" s="139"/>
      <c r="S226" s="139"/>
      <c r="T226" s="139"/>
    </row>
    <row r="227" spans="1:20" ht="16.350000000000001" customHeight="1">
      <c r="A227" s="147">
        <v>68</v>
      </c>
      <c r="B227" s="136" t="s">
        <v>14</v>
      </c>
      <c r="C227" s="137" t="s">
        <v>11930</v>
      </c>
      <c r="D227" s="138">
        <v>9781315158723</v>
      </c>
      <c r="E227" s="138">
        <v>9781138067349</v>
      </c>
      <c r="F227" s="136" t="s">
        <v>12120</v>
      </c>
      <c r="G227" s="135">
        <v>1</v>
      </c>
      <c r="H227" s="136" t="s">
        <v>9626</v>
      </c>
      <c r="I227" s="136" t="s">
        <v>12121</v>
      </c>
      <c r="J227" s="136" t="s">
        <v>22</v>
      </c>
      <c r="K227" s="135">
        <v>2017</v>
      </c>
      <c r="L227" s="136" t="s">
        <v>11907</v>
      </c>
      <c r="M227" s="136"/>
      <c r="N227" s="150" t="s">
        <v>12122</v>
      </c>
      <c r="O227" s="139"/>
      <c r="P227" s="139"/>
      <c r="Q227" s="139"/>
      <c r="R227" s="139"/>
      <c r="S227" s="139"/>
      <c r="T227" s="139"/>
    </row>
    <row r="228" spans="1:20" ht="16.350000000000001" customHeight="1">
      <c r="A228" s="147">
        <v>78</v>
      </c>
      <c r="B228" s="136" t="s">
        <v>14</v>
      </c>
      <c r="C228" s="137" t="s">
        <v>11930</v>
      </c>
      <c r="D228" s="138">
        <v>9781315225678</v>
      </c>
      <c r="E228" s="138">
        <v>9780415787895</v>
      </c>
      <c r="F228" s="136" t="s">
        <v>12150</v>
      </c>
      <c r="G228" s="135">
        <v>1</v>
      </c>
      <c r="H228" s="136" t="s">
        <v>9626</v>
      </c>
      <c r="I228" s="136" t="s">
        <v>12151</v>
      </c>
      <c r="J228" s="136" t="s">
        <v>22</v>
      </c>
      <c r="K228" s="135">
        <v>2018</v>
      </c>
      <c r="L228" s="136" t="s">
        <v>11907</v>
      </c>
      <c r="M228" s="136"/>
      <c r="N228" s="150" t="s">
        <v>12152</v>
      </c>
      <c r="O228" s="139"/>
      <c r="P228" s="139"/>
      <c r="Q228" s="139"/>
      <c r="R228" s="139"/>
      <c r="S228" s="139"/>
      <c r="T228" s="139"/>
    </row>
    <row r="229" spans="1:20" ht="16.350000000000001" customHeight="1">
      <c r="A229" s="147">
        <v>83</v>
      </c>
      <c r="B229" s="136" t="s">
        <v>14</v>
      </c>
      <c r="C229" s="137" t="s">
        <v>11930</v>
      </c>
      <c r="D229" s="138">
        <v>9781315162140</v>
      </c>
      <c r="E229" s="138">
        <v>9781138061743</v>
      </c>
      <c r="F229" s="136" t="s">
        <v>12165</v>
      </c>
      <c r="G229" s="135">
        <v>1</v>
      </c>
      <c r="H229" s="136" t="s">
        <v>9626</v>
      </c>
      <c r="I229" s="136" t="s">
        <v>12166</v>
      </c>
      <c r="J229" s="136" t="s">
        <v>22</v>
      </c>
      <c r="K229" s="135">
        <v>2018</v>
      </c>
      <c r="L229" s="136" t="s">
        <v>11907</v>
      </c>
      <c r="M229" s="136"/>
      <c r="N229" s="150" t="s">
        <v>12167</v>
      </c>
      <c r="O229" s="139"/>
      <c r="P229" s="139"/>
      <c r="Q229" s="139"/>
      <c r="R229" s="139"/>
      <c r="S229" s="139"/>
      <c r="T229" s="139"/>
    </row>
    <row r="230" spans="1:20" ht="16.350000000000001" customHeight="1">
      <c r="A230" s="147">
        <v>91</v>
      </c>
      <c r="B230" s="136" t="s">
        <v>14</v>
      </c>
      <c r="C230" s="137" t="s">
        <v>11930</v>
      </c>
      <c r="D230" s="138">
        <v>9781315672670</v>
      </c>
      <c r="E230" s="138">
        <v>9781138943186</v>
      </c>
      <c r="F230" s="136" t="s">
        <v>12189</v>
      </c>
      <c r="G230" s="135">
        <v>1</v>
      </c>
      <c r="H230" s="136" t="s">
        <v>9626</v>
      </c>
      <c r="I230" s="136" t="s">
        <v>12190</v>
      </c>
      <c r="J230" s="136" t="s">
        <v>22</v>
      </c>
      <c r="K230" s="135">
        <v>2018</v>
      </c>
      <c r="L230" s="136" t="s">
        <v>11907</v>
      </c>
      <c r="M230" s="136"/>
      <c r="N230" s="150" t="s">
        <v>12191</v>
      </c>
      <c r="O230" s="139"/>
      <c r="P230" s="139"/>
      <c r="Q230" s="139"/>
      <c r="R230" s="139"/>
      <c r="S230" s="139"/>
      <c r="T230" s="139"/>
    </row>
    <row r="231" spans="1:20" ht="16.350000000000001" customHeight="1">
      <c r="A231" s="147">
        <v>111</v>
      </c>
      <c r="B231" s="136" t="s">
        <v>14</v>
      </c>
      <c r="C231" s="137" t="s">
        <v>11930</v>
      </c>
      <c r="D231" s="138">
        <v>9781315675053</v>
      </c>
      <c r="E231" s="138">
        <v>9781138939356</v>
      </c>
      <c r="F231" s="136" t="s">
        <v>12251</v>
      </c>
      <c r="G231" s="135">
        <v>1</v>
      </c>
      <c r="H231" s="136" t="s">
        <v>9626</v>
      </c>
      <c r="I231" s="136" t="s">
        <v>12252</v>
      </c>
      <c r="J231" s="136" t="s">
        <v>22</v>
      </c>
      <c r="K231" s="135">
        <v>2018</v>
      </c>
      <c r="L231" s="136" t="s">
        <v>11907</v>
      </c>
      <c r="M231" s="136"/>
      <c r="N231" s="150" t="s">
        <v>12253</v>
      </c>
      <c r="O231" s="139"/>
      <c r="P231" s="139"/>
      <c r="Q231" s="139"/>
      <c r="R231" s="139"/>
      <c r="S231" s="139"/>
      <c r="T231" s="139"/>
    </row>
    <row r="232" spans="1:20" ht="16.350000000000001" customHeight="1">
      <c r="A232" s="147">
        <v>123</v>
      </c>
      <c r="B232" s="136" t="s">
        <v>14</v>
      </c>
      <c r="C232" s="137" t="s">
        <v>11930</v>
      </c>
      <c r="D232" s="138">
        <v>9781315562599</v>
      </c>
      <c r="E232" s="138">
        <v>9781138672321</v>
      </c>
      <c r="F232" s="136" t="s">
        <v>12287</v>
      </c>
      <c r="G232" s="135">
        <v>1</v>
      </c>
      <c r="H232" s="136" t="s">
        <v>9626</v>
      </c>
      <c r="I232" s="136" t="s">
        <v>12288</v>
      </c>
      <c r="J232" s="136" t="s">
        <v>22</v>
      </c>
      <c r="K232" s="135">
        <v>2018</v>
      </c>
      <c r="L232" s="136" t="s">
        <v>11907</v>
      </c>
      <c r="M232" s="136"/>
      <c r="N232" s="150" t="s">
        <v>12289</v>
      </c>
      <c r="O232" s="139"/>
      <c r="P232" s="139"/>
      <c r="Q232" s="139"/>
      <c r="R232" s="139"/>
      <c r="S232" s="139"/>
      <c r="T232" s="139"/>
    </row>
    <row r="233" spans="1:20" ht="16.350000000000001" customHeight="1">
      <c r="A233" s="147">
        <v>2</v>
      </c>
      <c r="B233" s="136" t="s">
        <v>14</v>
      </c>
      <c r="C233" s="137" t="s">
        <v>11909</v>
      </c>
      <c r="D233" s="138">
        <v>9781315594538</v>
      </c>
      <c r="E233" s="138">
        <v>9781472459480</v>
      </c>
      <c r="F233" s="136" t="s">
        <v>11910</v>
      </c>
      <c r="G233" s="135">
        <v>1</v>
      </c>
      <c r="H233" s="136" t="s">
        <v>9626</v>
      </c>
      <c r="I233" s="136" t="s">
        <v>11911</v>
      </c>
      <c r="J233" s="136" t="s">
        <v>22</v>
      </c>
      <c r="K233" s="135">
        <v>2015</v>
      </c>
      <c r="L233" s="136" t="s">
        <v>11907</v>
      </c>
      <c r="M233" s="136"/>
      <c r="N233" s="150" t="s">
        <v>11912</v>
      </c>
      <c r="O233" s="139"/>
      <c r="P233" s="139"/>
      <c r="Q233" s="139"/>
      <c r="R233" s="139"/>
      <c r="S233" s="139"/>
      <c r="T233" s="139"/>
    </row>
    <row r="234" spans="1:20" ht="16.350000000000001" customHeight="1">
      <c r="A234" s="147">
        <v>4</v>
      </c>
      <c r="B234" s="136" t="s">
        <v>14</v>
      </c>
      <c r="C234" s="137" t="s">
        <v>11909</v>
      </c>
      <c r="D234" s="138">
        <v>9781315574257</v>
      </c>
      <c r="E234" s="138">
        <v>9781472431653</v>
      </c>
      <c r="F234" s="136" t="s">
        <v>11916</v>
      </c>
      <c r="G234" s="135">
        <v>1</v>
      </c>
      <c r="H234" s="136" t="s">
        <v>9626</v>
      </c>
      <c r="I234" s="136" t="s">
        <v>11917</v>
      </c>
      <c r="J234" s="136" t="s">
        <v>22</v>
      </c>
      <c r="K234" s="135">
        <v>2015</v>
      </c>
      <c r="L234" s="136" t="s">
        <v>11907</v>
      </c>
      <c r="M234" s="136"/>
      <c r="N234" s="150" t="s">
        <v>11918</v>
      </c>
      <c r="O234" s="139"/>
      <c r="P234" s="139"/>
      <c r="Q234" s="139"/>
      <c r="R234" s="139"/>
      <c r="S234" s="139"/>
      <c r="T234" s="139"/>
    </row>
    <row r="235" spans="1:20" ht="16.350000000000001" customHeight="1">
      <c r="A235" s="147">
        <v>7</v>
      </c>
      <c r="B235" s="136" t="s">
        <v>14</v>
      </c>
      <c r="C235" s="137" t="s">
        <v>11909</v>
      </c>
      <c r="D235" s="138">
        <v>9781315607184</v>
      </c>
      <c r="E235" s="138">
        <v>9781472431431</v>
      </c>
      <c r="F235" s="136" t="s">
        <v>11927</v>
      </c>
      <c r="G235" s="135">
        <v>1</v>
      </c>
      <c r="H235" s="136" t="s">
        <v>9626</v>
      </c>
      <c r="I235" s="136" t="s">
        <v>11928</v>
      </c>
      <c r="J235" s="136" t="s">
        <v>22</v>
      </c>
      <c r="K235" s="135">
        <v>2015</v>
      </c>
      <c r="L235" s="136" t="s">
        <v>11907</v>
      </c>
      <c r="M235" s="136"/>
      <c r="N235" s="150" t="s">
        <v>11929</v>
      </c>
      <c r="O235" s="139"/>
      <c r="P235" s="139"/>
      <c r="Q235" s="139"/>
      <c r="R235" s="139"/>
      <c r="S235" s="139"/>
      <c r="T235" s="139"/>
    </row>
    <row r="236" spans="1:20" ht="16.350000000000001" customHeight="1">
      <c r="A236" s="147">
        <v>12</v>
      </c>
      <c r="B236" s="136" t="s">
        <v>14</v>
      </c>
      <c r="C236" s="137" t="s">
        <v>11909</v>
      </c>
      <c r="D236" s="138">
        <v>9781315764443</v>
      </c>
      <c r="E236" s="138">
        <v>9781138790063</v>
      </c>
      <c r="F236" s="136" t="s">
        <v>11945</v>
      </c>
      <c r="G236" s="135">
        <v>1</v>
      </c>
      <c r="H236" s="136" t="s">
        <v>9626</v>
      </c>
      <c r="I236" s="136" t="s">
        <v>11946</v>
      </c>
      <c r="J236" s="136" t="s">
        <v>22</v>
      </c>
      <c r="K236" s="135">
        <v>2015</v>
      </c>
      <c r="L236" s="136" t="s">
        <v>11907</v>
      </c>
      <c r="M236" s="136"/>
      <c r="N236" s="150" t="s">
        <v>11947</v>
      </c>
      <c r="O236" s="139"/>
      <c r="P236" s="139"/>
      <c r="Q236" s="139"/>
      <c r="R236" s="139"/>
      <c r="S236" s="139"/>
      <c r="T236" s="139"/>
    </row>
    <row r="237" spans="1:20" ht="16.350000000000001" customHeight="1">
      <c r="A237" s="147">
        <v>17</v>
      </c>
      <c r="B237" s="136" t="s">
        <v>14</v>
      </c>
      <c r="C237" s="137" t="s">
        <v>11909</v>
      </c>
      <c r="D237" s="138">
        <v>9781315746739</v>
      </c>
      <c r="E237" s="138">
        <v>9781138815377</v>
      </c>
      <c r="F237" s="136" t="s">
        <v>11962</v>
      </c>
      <c r="G237" s="135">
        <v>1</v>
      </c>
      <c r="H237" s="136" t="s">
        <v>9626</v>
      </c>
      <c r="I237" s="136" t="s">
        <v>11963</v>
      </c>
      <c r="J237" s="136" t="s">
        <v>22</v>
      </c>
      <c r="K237" s="135">
        <v>2015</v>
      </c>
      <c r="L237" s="136" t="s">
        <v>11907</v>
      </c>
      <c r="M237" s="136"/>
      <c r="N237" s="150" t="s">
        <v>11964</v>
      </c>
      <c r="O237" s="139"/>
      <c r="P237" s="139"/>
      <c r="Q237" s="139"/>
      <c r="R237" s="139"/>
      <c r="S237" s="139"/>
      <c r="T237" s="139"/>
    </row>
    <row r="238" spans="1:20" ht="16.350000000000001" customHeight="1">
      <c r="A238" s="147">
        <v>18</v>
      </c>
      <c r="B238" s="136" t="s">
        <v>14</v>
      </c>
      <c r="C238" s="137" t="s">
        <v>11909</v>
      </c>
      <c r="D238" s="138">
        <v>9781315768403</v>
      </c>
      <c r="E238" s="138">
        <v>9781138783980</v>
      </c>
      <c r="F238" s="136" t="s">
        <v>11965</v>
      </c>
      <c r="G238" s="135">
        <v>1</v>
      </c>
      <c r="H238" s="136" t="s">
        <v>9626</v>
      </c>
      <c r="I238" s="136" t="s">
        <v>11966</v>
      </c>
      <c r="J238" s="136" t="s">
        <v>22</v>
      </c>
      <c r="K238" s="135">
        <v>2015</v>
      </c>
      <c r="L238" s="136" t="s">
        <v>11907</v>
      </c>
      <c r="M238" s="136"/>
      <c r="N238" s="150" t="s">
        <v>11967</v>
      </c>
      <c r="O238" s="139"/>
      <c r="P238" s="139"/>
      <c r="Q238" s="139"/>
      <c r="R238" s="139"/>
      <c r="S238" s="139"/>
      <c r="T238" s="139"/>
    </row>
    <row r="239" spans="1:20" ht="16.350000000000001" customHeight="1">
      <c r="A239" s="147">
        <v>20</v>
      </c>
      <c r="B239" s="136" t="s">
        <v>14</v>
      </c>
      <c r="C239" s="137" t="s">
        <v>11909</v>
      </c>
      <c r="D239" s="138">
        <v>9781315777481</v>
      </c>
      <c r="E239" s="138">
        <v>9781138380448</v>
      </c>
      <c r="F239" s="136" t="s">
        <v>11972</v>
      </c>
      <c r="G239" s="135">
        <v>1</v>
      </c>
      <c r="H239" s="136" t="s">
        <v>9626</v>
      </c>
      <c r="I239" s="136" t="s">
        <v>11973</v>
      </c>
      <c r="J239" s="136" t="s">
        <v>22</v>
      </c>
      <c r="K239" s="135">
        <v>2015</v>
      </c>
      <c r="L239" s="136" t="s">
        <v>11907</v>
      </c>
      <c r="M239" s="136"/>
      <c r="N239" s="150" t="s">
        <v>11974</v>
      </c>
      <c r="O239" s="139"/>
      <c r="P239" s="139"/>
      <c r="Q239" s="139"/>
      <c r="R239" s="139"/>
      <c r="S239" s="139"/>
      <c r="T239" s="139"/>
    </row>
    <row r="240" spans="1:20" ht="16.350000000000001" customHeight="1">
      <c r="A240" s="147">
        <v>21</v>
      </c>
      <c r="B240" s="136" t="s">
        <v>14</v>
      </c>
      <c r="C240" s="137" t="s">
        <v>11909</v>
      </c>
      <c r="D240" s="138">
        <v>9781315735412</v>
      </c>
      <c r="E240" s="138">
        <v>9780415702607</v>
      </c>
      <c r="F240" s="136" t="s">
        <v>11975</v>
      </c>
      <c r="G240" s="135">
        <v>1</v>
      </c>
      <c r="H240" s="136" t="s">
        <v>9626</v>
      </c>
      <c r="I240" s="136" t="s">
        <v>11976</v>
      </c>
      <c r="J240" s="136" t="s">
        <v>22</v>
      </c>
      <c r="K240" s="135">
        <v>2015</v>
      </c>
      <c r="L240" s="136" t="s">
        <v>11907</v>
      </c>
      <c r="M240" s="136"/>
      <c r="N240" s="150" t="s">
        <v>11977</v>
      </c>
      <c r="O240" s="139"/>
      <c r="P240" s="139"/>
      <c r="Q240" s="139"/>
      <c r="R240" s="139"/>
      <c r="S240" s="139"/>
      <c r="T240" s="139"/>
    </row>
    <row r="241" spans="1:20" ht="16.350000000000001" customHeight="1">
      <c r="A241" s="147">
        <v>28</v>
      </c>
      <c r="B241" s="136" t="s">
        <v>14</v>
      </c>
      <c r="C241" s="137" t="s">
        <v>11909</v>
      </c>
      <c r="D241" s="138">
        <v>9781315681962</v>
      </c>
      <c r="E241" s="138">
        <v>9780415746281</v>
      </c>
      <c r="F241" s="136" t="s">
        <v>11998</v>
      </c>
      <c r="G241" s="135">
        <v>1</v>
      </c>
      <c r="H241" s="136" t="s">
        <v>9626</v>
      </c>
      <c r="I241" s="136" t="s">
        <v>11999</v>
      </c>
      <c r="J241" s="136" t="s">
        <v>22</v>
      </c>
      <c r="K241" s="135">
        <v>2016</v>
      </c>
      <c r="L241" s="136" t="s">
        <v>11907</v>
      </c>
      <c r="M241" s="136"/>
      <c r="N241" s="150" t="s">
        <v>12000</v>
      </c>
      <c r="O241" s="139"/>
      <c r="P241" s="139"/>
      <c r="Q241" s="139"/>
      <c r="R241" s="139"/>
      <c r="S241" s="139"/>
      <c r="T241" s="139"/>
    </row>
    <row r="242" spans="1:20" ht="16.350000000000001" customHeight="1">
      <c r="A242" s="147">
        <v>33</v>
      </c>
      <c r="B242" s="136" t="s">
        <v>14</v>
      </c>
      <c r="C242" s="137" t="s">
        <v>11909</v>
      </c>
      <c r="D242" s="138">
        <v>9781315752525</v>
      </c>
      <c r="E242" s="138">
        <v>9781138805064</v>
      </c>
      <c r="F242" s="136" t="s">
        <v>12013</v>
      </c>
      <c r="G242" s="135">
        <v>1</v>
      </c>
      <c r="H242" s="136" t="s">
        <v>9626</v>
      </c>
      <c r="I242" s="136" t="s">
        <v>12014</v>
      </c>
      <c r="J242" s="136" t="s">
        <v>22</v>
      </c>
      <c r="K242" s="135">
        <v>2016</v>
      </c>
      <c r="L242" s="136" t="s">
        <v>11907</v>
      </c>
      <c r="M242" s="136"/>
      <c r="N242" s="150" t="s">
        <v>12015</v>
      </c>
      <c r="O242" s="139"/>
      <c r="P242" s="139"/>
      <c r="Q242" s="139"/>
      <c r="R242" s="139"/>
      <c r="S242" s="139"/>
      <c r="T242" s="139"/>
    </row>
    <row r="243" spans="1:20" ht="16.350000000000001" customHeight="1">
      <c r="A243" s="147">
        <v>36</v>
      </c>
      <c r="B243" s="136" t="s">
        <v>14</v>
      </c>
      <c r="C243" s="137" t="s">
        <v>11909</v>
      </c>
      <c r="D243" s="138">
        <v>9781315737430</v>
      </c>
      <c r="E243" s="138">
        <v>9781138830080</v>
      </c>
      <c r="F243" s="136" t="s">
        <v>12022</v>
      </c>
      <c r="G243" s="135">
        <v>1</v>
      </c>
      <c r="H243" s="136" t="s">
        <v>9626</v>
      </c>
      <c r="I243" s="136" t="s">
        <v>12023</v>
      </c>
      <c r="J243" s="136" t="s">
        <v>22</v>
      </c>
      <c r="K243" s="135">
        <v>2016</v>
      </c>
      <c r="L243" s="136" t="s">
        <v>11907</v>
      </c>
      <c r="M243" s="136"/>
      <c r="N243" s="150" t="s">
        <v>12024</v>
      </c>
      <c r="O243" s="139"/>
      <c r="P243" s="139"/>
      <c r="Q243" s="139"/>
      <c r="R243" s="139"/>
      <c r="S243" s="139"/>
      <c r="T243" s="139"/>
    </row>
    <row r="244" spans="1:20" ht="16.350000000000001" customHeight="1">
      <c r="A244" s="147">
        <v>45</v>
      </c>
      <c r="B244" s="136" t="s">
        <v>14</v>
      </c>
      <c r="C244" s="137" t="s">
        <v>11909</v>
      </c>
      <c r="D244" s="138">
        <v>9781315267821</v>
      </c>
      <c r="E244" s="138">
        <v>9780566087844</v>
      </c>
      <c r="F244" s="136" t="s">
        <v>12050</v>
      </c>
      <c r="G244" s="135">
        <v>1</v>
      </c>
      <c r="H244" s="136" t="s">
        <v>9626</v>
      </c>
      <c r="I244" s="136" t="s">
        <v>12051</v>
      </c>
      <c r="J244" s="136" t="s">
        <v>22</v>
      </c>
      <c r="K244" s="135">
        <v>2017</v>
      </c>
      <c r="L244" s="136" t="s">
        <v>11907</v>
      </c>
      <c r="M244" s="136"/>
      <c r="N244" s="150" t="s">
        <v>12052</v>
      </c>
      <c r="O244" s="139"/>
      <c r="P244" s="139"/>
      <c r="Q244" s="139"/>
      <c r="R244" s="139"/>
      <c r="S244" s="139"/>
      <c r="T244" s="139"/>
    </row>
    <row r="245" spans="1:20" ht="16.350000000000001" customHeight="1">
      <c r="A245" s="147">
        <v>46</v>
      </c>
      <c r="B245" s="136" t="s">
        <v>14</v>
      </c>
      <c r="C245" s="137" t="s">
        <v>11909</v>
      </c>
      <c r="D245" s="138">
        <v>9781315585680</v>
      </c>
      <c r="E245" s="138">
        <v>9781472430700</v>
      </c>
      <c r="F245" s="136" t="s">
        <v>12053</v>
      </c>
      <c r="G245" s="135">
        <v>1</v>
      </c>
      <c r="H245" s="136" t="s">
        <v>9626</v>
      </c>
      <c r="I245" s="136" t="s">
        <v>12054</v>
      </c>
      <c r="J245" s="136" t="s">
        <v>22</v>
      </c>
      <c r="K245" s="135">
        <v>2017</v>
      </c>
      <c r="L245" s="136" t="s">
        <v>11907</v>
      </c>
      <c r="M245" s="136"/>
      <c r="N245" s="150" t="s">
        <v>12055</v>
      </c>
      <c r="O245" s="139"/>
      <c r="P245" s="139"/>
      <c r="Q245" s="139"/>
      <c r="R245" s="139"/>
      <c r="S245" s="139"/>
      <c r="T245" s="139"/>
    </row>
    <row r="246" spans="1:20" ht="16.350000000000001" customHeight="1">
      <c r="A246" s="147">
        <v>48</v>
      </c>
      <c r="B246" s="136" t="s">
        <v>14</v>
      </c>
      <c r="C246" s="137" t="s">
        <v>11909</v>
      </c>
      <c r="D246" s="138">
        <v>9781315563435</v>
      </c>
      <c r="E246" s="138">
        <v>9781138679382</v>
      </c>
      <c r="F246" s="136" t="s">
        <v>12060</v>
      </c>
      <c r="G246" s="135">
        <v>1</v>
      </c>
      <c r="H246" s="136" t="s">
        <v>9626</v>
      </c>
      <c r="I246" s="136" t="s">
        <v>12061</v>
      </c>
      <c r="J246" s="136" t="s">
        <v>22</v>
      </c>
      <c r="K246" s="135">
        <v>2017</v>
      </c>
      <c r="L246" s="136" t="s">
        <v>11907</v>
      </c>
      <c r="M246" s="136"/>
      <c r="N246" s="150" t="s">
        <v>12062</v>
      </c>
      <c r="O246" s="139"/>
      <c r="P246" s="139"/>
      <c r="Q246" s="139"/>
      <c r="R246" s="139"/>
      <c r="S246" s="139"/>
      <c r="T246" s="139"/>
    </row>
    <row r="247" spans="1:20" ht="16.350000000000001" customHeight="1">
      <c r="A247" s="147">
        <v>49</v>
      </c>
      <c r="B247" s="136" t="s">
        <v>14</v>
      </c>
      <c r="C247" s="137" t="s">
        <v>11909</v>
      </c>
      <c r="D247" s="138">
        <v>9781315472171</v>
      </c>
      <c r="E247" s="138">
        <v>9781138203235</v>
      </c>
      <c r="F247" s="136" t="s">
        <v>12063</v>
      </c>
      <c r="G247" s="135">
        <v>1</v>
      </c>
      <c r="H247" s="136" t="s">
        <v>9626</v>
      </c>
      <c r="I247" s="136" t="s">
        <v>12064</v>
      </c>
      <c r="J247" s="136" t="s">
        <v>22</v>
      </c>
      <c r="K247" s="135">
        <v>2017</v>
      </c>
      <c r="L247" s="136" t="s">
        <v>11907</v>
      </c>
      <c r="M247" s="136"/>
      <c r="N247" s="150" t="s">
        <v>12065</v>
      </c>
      <c r="O247" s="139"/>
      <c r="P247" s="139"/>
      <c r="Q247" s="139"/>
      <c r="R247" s="139"/>
      <c r="S247" s="139"/>
      <c r="T247" s="139"/>
    </row>
    <row r="248" spans="1:20" ht="16.350000000000001" customHeight="1">
      <c r="A248" s="147">
        <v>52</v>
      </c>
      <c r="B248" s="136" t="s">
        <v>14</v>
      </c>
      <c r="C248" s="137" t="s">
        <v>11909</v>
      </c>
      <c r="D248" s="138">
        <v>9781315680316</v>
      </c>
      <c r="E248" s="138">
        <v>9781138930650</v>
      </c>
      <c r="F248" s="136" t="s">
        <v>12072</v>
      </c>
      <c r="G248" s="135">
        <v>1</v>
      </c>
      <c r="H248" s="136" t="s">
        <v>9626</v>
      </c>
      <c r="I248" s="136" t="s">
        <v>12073</v>
      </c>
      <c r="J248" s="136" t="s">
        <v>22</v>
      </c>
      <c r="K248" s="135">
        <v>2017</v>
      </c>
      <c r="L248" s="136" t="s">
        <v>11907</v>
      </c>
      <c r="M248" s="136"/>
      <c r="N248" s="150" t="s">
        <v>12074</v>
      </c>
      <c r="O248" s="139"/>
      <c r="P248" s="139"/>
      <c r="Q248" s="139"/>
      <c r="R248" s="139"/>
      <c r="S248" s="139"/>
      <c r="T248" s="139"/>
    </row>
    <row r="249" spans="1:20" ht="16.350000000000001" customHeight="1">
      <c r="A249" s="147">
        <v>56</v>
      </c>
      <c r="B249" s="136" t="s">
        <v>14</v>
      </c>
      <c r="C249" s="137" t="s">
        <v>11909</v>
      </c>
      <c r="D249" s="138">
        <v>9781315685304</v>
      </c>
      <c r="E249" s="138">
        <v>9781138923119</v>
      </c>
      <c r="F249" s="136" t="s">
        <v>12084</v>
      </c>
      <c r="G249" s="135">
        <v>1</v>
      </c>
      <c r="H249" s="136" t="s">
        <v>9626</v>
      </c>
      <c r="I249" s="136" t="s">
        <v>12085</v>
      </c>
      <c r="J249" s="136" t="s">
        <v>22</v>
      </c>
      <c r="K249" s="135">
        <v>2017</v>
      </c>
      <c r="L249" s="136" t="s">
        <v>11907</v>
      </c>
      <c r="M249" s="136"/>
      <c r="N249" s="150" t="s">
        <v>12086</v>
      </c>
      <c r="O249" s="139"/>
      <c r="P249" s="139"/>
      <c r="Q249" s="139"/>
      <c r="R249" s="139"/>
      <c r="S249" s="139"/>
      <c r="T249" s="139"/>
    </row>
    <row r="250" spans="1:20" ht="16.350000000000001" customHeight="1">
      <c r="A250" s="147">
        <v>60</v>
      </c>
      <c r="B250" s="136" t="s">
        <v>14</v>
      </c>
      <c r="C250" s="137" t="s">
        <v>11909</v>
      </c>
      <c r="D250" s="138">
        <v>9781315743899</v>
      </c>
      <c r="E250" s="138">
        <v>9781138820425</v>
      </c>
      <c r="F250" s="136" t="s">
        <v>12096</v>
      </c>
      <c r="G250" s="135">
        <v>1</v>
      </c>
      <c r="H250" s="136" t="s">
        <v>9626</v>
      </c>
      <c r="I250" s="136" t="s">
        <v>12097</v>
      </c>
      <c r="J250" s="136" t="s">
        <v>22</v>
      </c>
      <c r="K250" s="135">
        <v>2017</v>
      </c>
      <c r="L250" s="136" t="s">
        <v>11907</v>
      </c>
      <c r="M250" s="136"/>
      <c r="N250" s="150" t="s">
        <v>12098</v>
      </c>
      <c r="O250" s="139"/>
      <c r="P250" s="139"/>
      <c r="Q250" s="139"/>
      <c r="R250" s="139"/>
      <c r="S250" s="139"/>
      <c r="T250" s="139"/>
    </row>
    <row r="251" spans="1:20" ht="16.350000000000001" customHeight="1">
      <c r="A251" s="147">
        <v>64</v>
      </c>
      <c r="B251" s="136" t="s">
        <v>14</v>
      </c>
      <c r="C251" s="137" t="s">
        <v>11909</v>
      </c>
      <c r="D251" s="138">
        <v>9781315547466</v>
      </c>
      <c r="E251" s="138">
        <v>9781472437266</v>
      </c>
      <c r="F251" s="136" t="s">
        <v>12108</v>
      </c>
      <c r="G251" s="135">
        <v>1</v>
      </c>
      <c r="H251" s="136" t="s">
        <v>9626</v>
      </c>
      <c r="I251" s="136" t="s">
        <v>12109</v>
      </c>
      <c r="J251" s="136" t="s">
        <v>22</v>
      </c>
      <c r="K251" s="135">
        <v>2017</v>
      </c>
      <c r="L251" s="136" t="s">
        <v>11907</v>
      </c>
      <c r="M251" s="136"/>
      <c r="N251" s="150" t="s">
        <v>12110</v>
      </c>
      <c r="O251" s="139"/>
      <c r="P251" s="139"/>
      <c r="Q251" s="139"/>
      <c r="R251" s="139"/>
      <c r="S251" s="139"/>
      <c r="T251" s="139"/>
    </row>
    <row r="252" spans="1:20" ht="16.350000000000001" customHeight="1">
      <c r="A252" s="147">
        <v>73</v>
      </c>
      <c r="B252" s="136" t="s">
        <v>14</v>
      </c>
      <c r="C252" s="137" t="s">
        <v>11909</v>
      </c>
      <c r="D252" s="138">
        <v>9781315111551</v>
      </c>
      <c r="E252" s="138">
        <v>9781138085060</v>
      </c>
      <c r="F252" s="136" t="s">
        <v>12136</v>
      </c>
      <c r="G252" s="135">
        <v>1</v>
      </c>
      <c r="H252" s="136" t="s">
        <v>9626</v>
      </c>
      <c r="I252" s="136" t="s">
        <v>12137</v>
      </c>
      <c r="J252" s="136" t="s">
        <v>22</v>
      </c>
      <c r="K252" s="135">
        <v>2017</v>
      </c>
      <c r="L252" s="136" t="s">
        <v>11907</v>
      </c>
      <c r="M252" s="136"/>
      <c r="N252" s="150" t="s">
        <v>12138</v>
      </c>
      <c r="O252" s="139"/>
      <c r="P252" s="139"/>
      <c r="Q252" s="139"/>
      <c r="R252" s="139"/>
      <c r="S252" s="139"/>
      <c r="T252" s="139"/>
    </row>
    <row r="253" spans="1:20" ht="16.350000000000001" customHeight="1">
      <c r="A253" s="147">
        <v>74</v>
      </c>
      <c r="B253" s="136" t="s">
        <v>14</v>
      </c>
      <c r="C253" s="137" t="s">
        <v>11909</v>
      </c>
      <c r="D253" s="138">
        <v>9781315206851</v>
      </c>
      <c r="E253" s="138">
        <v>9781138634206</v>
      </c>
      <c r="F253" s="136" t="s">
        <v>12139</v>
      </c>
      <c r="G253" s="135">
        <v>1</v>
      </c>
      <c r="H253" s="136" t="s">
        <v>9626</v>
      </c>
      <c r="I253" s="136" t="s">
        <v>12137</v>
      </c>
      <c r="J253" s="136" t="s">
        <v>22</v>
      </c>
      <c r="K253" s="135">
        <v>2017</v>
      </c>
      <c r="L253" s="136" t="s">
        <v>11907</v>
      </c>
      <c r="M253" s="136"/>
      <c r="N253" s="150" t="s">
        <v>12140</v>
      </c>
      <c r="O253" s="139"/>
      <c r="P253" s="139"/>
      <c r="Q253" s="139"/>
      <c r="R253" s="139"/>
      <c r="S253" s="139"/>
      <c r="T253" s="139"/>
    </row>
    <row r="254" spans="1:20" ht="16.350000000000001" customHeight="1">
      <c r="A254" s="147">
        <v>76</v>
      </c>
      <c r="B254" s="136" t="s">
        <v>14</v>
      </c>
      <c r="C254" s="137" t="s">
        <v>11909</v>
      </c>
      <c r="D254" s="138">
        <v>9781315677200</v>
      </c>
      <c r="E254" s="138">
        <v>9781138935730</v>
      </c>
      <c r="F254" s="136" t="s">
        <v>12144</v>
      </c>
      <c r="G254" s="135">
        <v>1</v>
      </c>
      <c r="H254" s="136" t="s">
        <v>9626</v>
      </c>
      <c r="I254" s="136" t="s">
        <v>12145</v>
      </c>
      <c r="J254" s="136" t="s">
        <v>22</v>
      </c>
      <c r="K254" s="135">
        <v>2018</v>
      </c>
      <c r="L254" s="136" t="s">
        <v>11907</v>
      </c>
      <c r="M254" s="136"/>
      <c r="N254" s="150" t="s">
        <v>12146</v>
      </c>
      <c r="O254" s="139"/>
      <c r="P254" s="139"/>
      <c r="Q254" s="139"/>
      <c r="R254" s="139"/>
      <c r="S254" s="139"/>
      <c r="T254" s="139"/>
    </row>
    <row r="255" spans="1:20" ht="16.350000000000001" customHeight="1">
      <c r="A255" s="147">
        <v>88</v>
      </c>
      <c r="B255" s="136" t="s">
        <v>14</v>
      </c>
      <c r="C255" s="137" t="s">
        <v>11909</v>
      </c>
      <c r="D255" s="138">
        <v>9781315576602</v>
      </c>
      <c r="E255" s="138">
        <v>9781472471987</v>
      </c>
      <c r="F255" s="136" t="s">
        <v>12180</v>
      </c>
      <c r="G255" s="135">
        <v>1</v>
      </c>
      <c r="H255" s="136" t="s">
        <v>9626</v>
      </c>
      <c r="I255" s="136" t="s">
        <v>12181</v>
      </c>
      <c r="J255" s="136" t="s">
        <v>22</v>
      </c>
      <c r="K255" s="135">
        <v>2018</v>
      </c>
      <c r="L255" s="136" t="s">
        <v>11907</v>
      </c>
      <c r="M255" s="136"/>
      <c r="N255" s="150" t="s">
        <v>12182</v>
      </c>
      <c r="O255" s="139"/>
      <c r="P255" s="139"/>
      <c r="Q255" s="139"/>
      <c r="R255" s="139"/>
      <c r="S255" s="139"/>
      <c r="T255" s="139"/>
    </row>
    <row r="256" spans="1:20" ht="16.350000000000001" customHeight="1">
      <c r="A256" s="147">
        <v>94</v>
      </c>
      <c r="B256" s="136" t="s">
        <v>14</v>
      </c>
      <c r="C256" s="137" t="s">
        <v>11909</v>
      </c>
      <c r="D256" s="138">
        <v>9781315543147</v>
      </c>
      <c r="E256" s="138">
        <v>9781138685598</v>
      </c>
      <c r="F256" s="136" t="s">
        <v>12199</v>
      </c>
      <c r="G256" s="135">
        <v>1</v>
      </c>
      <c r="H256" s="136" t="s">
        <v>9626</v>
      </c>
      <c r="I256" s="136" t="s">
        <v>12200</v>
      </c>
      <c r="J256" s="136" t="s">
        <v>22</v>
      </c>
      <c r="K256" s="135">
        <v>2018</v>
      </c>
      <c r="L256" s="136" t="s">
        <v>11907</v>
      </c>
      <c r="M256" s="136"/>
      <c r="N256" s="150" t="s">
        <v>12201</v>
      </c>
      <c r="O256" s="139"/>
      <c r="P256" s="139"/>
      <c r="Q256" s="139"/>
      <c r="R256" s="139"/>
      <c r="S256" s="139"/>
      <c r="T256" s="139"/>
    </row>
    <row r="257" spans="1:20" ht="16.350000000000001" customHeight="1">
      <c r="A257" s="147">
        <v>96</v>
      </c>
      <c r="B257" s="136" t="s">
        <v>14</v>
      </c>
      <c r="C257" s="137" t="s">
        <v>11909</v>
      </c>
      <c r="D257" s="138">
        <v>9781315108698</v>
      </c>
      <c r="E257" s="138">
        <v>9781138211346</v>
      </c>
      <c r="F257" s="136" t="s">
        <v>12205</v>
      </c>
      <c r="G257" s="135">
        <v>1</v>
      </c>
      <c r="H257" s="136" t="s">
        <v>9626</v>
      </c>
      <c r="I257" s="136" t="s">
        <v>12206</v>
      </c>
      <c r="J257" s="136" t="s">
        <v>22</v>
      </c>
      <c r="K257" s="135">
        <v>2018</v>
      </c>
      <c r="L257" s="136" t="s">
        <v>11907</v>
      </c>
      <c r="M257" s="136"/>
      <c r="N257" s="150" t="s">
        <v>12207</v>
      </c>
      <c r="O257" s="139"/>
      <c r="P257" s="139"/>
      <c r="Q257" s="139"/>
      <c r="R257" s="139"/>
      <c r="S257" s="139"/>
      <c r="T257" s="139"/>
    </row>
    <row r="258" spans="1:20" ht="16.350000000000001" customHeight="1">
      <c r="A258" s="147">
        <v>108</v>
      </c>
      <c r="B258" s="136" t="s">
        <v>14</v>
      </c>
      <c r="C258" s="137" t="s">
        <v>11909</v>
      </c>
      <c r="D258" s="138">
        <v>9781315271187</v>
      </c>
      <c r="E258" s="138">
        <v>9781138236271</v>
      </c>
      <c r="F258" s="136" t="s">
        <v>12242</v>
      </c>
      <c r="G258" s="135">
        <v>1</v>
      </c>
      <c r="H258" s="136" t="s">
        <v>9626</v>
      </c>
      <c r="I258" s="136" t="s">
        <v>12243</v>
      </c>
      <c r="J258" s="136" t="s">
        <v>22</v>
      </c>
      <c r="K258" s="135">
        <v>2018</v>
      </c>
      <c r="L258" s="136" t="s">
        <v>11907</v>
      </c>
      <c r="M258" s="136"/>
      <c r="N258" s="150" t="s">
        <v>12244</v>
      </c>
      <c r="O258" s="139"/>
      <c r="P258" s="139"/>
      <c r="Q258" s="139"/>
      <c r="R258" s="139"/>
      <c r="S258" s="139"/>
      <c r="T258" s="139"/>
    </row>
    <row r="259" spans="1:20" ht="16.350000000000001" customHeight="1">
      <c r="A259" s="147">
        <v>112</v>
      </c>
      <c r="B259" s="136" t="s">
        <v>14</v>
      </c>
      <c r="C259" s="137" t="s">
        <v>11909</v>
      </c>
      <c r="D259" s="138">
        <v>9781315642383</v>
      </c>
      <c r="E259" s="138">
        <v>9781138188365</v>
      </c>
      <c r="F259" s="136" t="s">
        <v>12254</v>
      </c>
      <c r="G259" s="135">
        <v>1</v>
      </c>
      <c r="H259" s="136" t="s">
        <v>9626</v>
      </c>
      <c r="I259" s="136" t="s">
        <v>12255</v>
      </c>
      <c r="J259" s="136" t="s">
        <v>22</v>
      </c>
      <c r="K259" s="135">
        <v>2018</v>
      </c>
      <c r="L259" s="136" t="s">
        <v>11907</v>
      </c>
      <c r="M259" s="136"/>
      <c r="N259" s="150" t="s">
        <v>12256</v>
      </c>
      <c r="O259" s="139"/>
      <c r="P259" s="139"/>
      <c r="Q259" s="139"/>
      <c r="R259" s="139"/>
      <c r="S259" s="139"/>
      <c r="T259" s="139"/>
    </row>
    <row r="260" spans="1:20" ht="16.350000000000001" customHeight="1">
      <c r="A260" s="147">
        <v>115</v>
      </c>
      <c r="B260" s="136" t="s">
        <v>14</v>
      </c>
      <c r="C260" s="137" t="s">
        <v>11909</v>
      </c>
      <c r="D260" s="138">
        <v>9781315186283</v>
      </c>
      <c r="E260" s="138">
        <v>9781138735866</v>
      </c>
      <c r="F260" s="136" t="s">
        <v>12263</v>
      </c>
      <c r="G260" s="135">
        <v>1</v>
      </c>
      <c r="H260" s="136" t="s">
        <v>9626</v>
      </c>
      <c r="I260" s="136" t="s">
        <v>12264</v>
      </c>
      <c r="J260" s="136" t="s">
        <v>22</v>
      </c>
      <c r="K260" s="135">
        <v>2018</v>
      </c>
      <c r="L260" s="136" t="s">
        <v>11907</v>
      </c>
      <c r="M260" s="136"/>
      <c r="N260" s="150" t="s">
        <v>12265</v>
      </c>
      <c r="O260" s="139"/>
      <c r="P260" s="139"/>
      <c r="Q260" s="139"/>
      <c r="R260" s="139"/>
      <c r="S260" s="139"/>
      <c r="T260" s="139"/>
    </row>
    <row r="261" spans="1:20" ht="16.350000000000001" customHeight="1">
      <c r="A261" s="147">
        <v>119</v>
      </c>
      <c r="B261" s="136" t="s">
        <v>14</v>
      </c>
      <c r="C261" s="137" t="s">
        <v>11909</v>
      </c>
      <c r="D261" s="138">
        <v>9781315560069</v>
      </c>
      <c r="E261" s="138">
        <v>9781138676459</v>
      </c>
      <c r="F261" s="136" t="s">
        <v>12275</v>
      </c>
      <c r="G261" s="135">
        <v>1</v>
      </c>
      <c r="H261" s="136" t="s">
        <v>9626</v>
      </c>
      <c r="I261" s="136" t="s">
        <v>12276</v>
      </c>
      <c r="J261" s="136" t="s">
        <v>22</v>
      </c>
      <c r="K261" s="135">
        <v>2018</v>
      </c>
      <c r="L261" s="136" t="s">
        <v>11907</v>
      </c>
      <c r="M261" s="136"/>
      <c r="N261" s="150" t="s">
        <v>12277</v>
      </c>
      <c r="O261" s="139"/>
      <c r="P261" s="139"/>
      <c r="Q261" s="139"/>
      <c r="R261" s="139"/>
      <c r="S261" s="139"/>
      <c r="T261" s="139"/>
    </row>
    <row r="262" spans="1:20" ht="16.350000000000001" customHeight="1">
      <c r="A262" s="147">
        <v>240</v>
      </c>
      <c r="B262" s="136" t="s">
        <v>5361</v>
      </c>
      <c r="C262" s="136" t="s">
        <v>11909</v>
      </c>
      <c r="D262" s="140">
        <v>9781315155166</v>
      </c>
      <c r="E262" s="140" t="s">
        <v>12820</v>
      </c>
      <c r="F262" s="136" t="s">
        <v>12821</v>
      </c>
      <c r="G262" s="135">
        <v>1</v>
      </c>
      <c r="H262" s="135" t="s">
        <v>9648</v>
      </c>
      <c r="I262" s="136" t="s">
        <v>12822</v>
      </c>
      <c r="J262" s="136" t="s">
        <v>5446</v>
      </c>
      <c r="K262" s="135">
        <v>2017</v>
      </c>
      <c r="L262" s="136" t="s">
        <v>11907</v>
      </c>
      <c r="M262" s="136"/>
      <c r="N262" s="149" t="s">
        <v>12823</v>
      </c>
      <c r="O262" s="141"/>
      <c r="P262" s="139"/>
      <c r="Q262" s="139"/>
      <c r="R262" s="139"/>
      <c r="S262" s="139"/>
      <c r="T262" s="139"/>
    </row>
    <row r="263" spans="1:20" ht="16.350000000000001" customHeight="1">
      <c r="A263" s="147">
        <v>180</v>
      </c>
      <c r="B263" s="136" t="s">
        <v>5361</v>
      </c>
      <c r="C263" s="136" t="s">
        <v>12543</v>
      </c>
      <c r="D263" s="140">
        <v>9781482256277</v>
      </c>
      <c r="E263" s="140" t="s">
        <v>12544</v>
      </c>
      <c r="F263" s="136" t="s">
        <v>12545</v>
      </c>
      <c r="G263" s="135">
        <v>1</v>
      </c>
      <c r="H263" s="135" t="s">
        <v>9626</v>
      </c>
      <c r="I263" s="136" t="s">
        <v>12546</v>
      </c>
      <c r="J263" s="136" t="s">
        <v>6516</v>
      </c>
      <c r="K263" s="135">
        <v>2015</v>
      </c>
      <c r="L263" s="136" t="s">
        <v>11907</v>
      </c>
      <c r="M263" s="136"/>
      <c r="N263" s="149" t="s">
        <v>12547</v>
      </c>
      <c r="O263" s="141"/>
      <c r="P263" s="139"/>
      <c r="Q263" s="139"/>
      <c r="R263" s="139"/>
      <c r="S263" s="139"/>
      <c r="T263" s="139"/>
    </row>
    <row r="264" spans="1:20" ht="16.350000000000001" customHeight="1">
      <c r="A264" s="147">
        <v>193</v>
      </c>
      <c r="B264" s="136" t="s">
        <v>5361</v>
      </c>
      <c r="C264" s="136" t="s">
        <v>12543</v>
      </c>
      <c r="D264" s="140">
        <v>9781315271729</v>
      </c>
      <c r="E264" s="140" t="s">
        <v>12610</v>
      </c>
      <c r="F264" s="136" t="s">
        <v>12611</v>
      </c>
      <c r="G264" s="135">
        <v>1</v>
      </c>
      <c r="H264" s="135" t="s">
        <v>9626</v>
      </c>
      <c r="I264" s="136" t="s">
        <v>12612</v>
      </c>
      <c r="J264" s="136" t="s">
        <v>6516</v>
      </c>
      <c r="K264" s="135">
        <v>2018</v>
      </c>
      <c r="L264" s="136" t="s">
        <v>11907</v>
      </c>
      <c r="M264" s="136"/>
      <c r="N264" s="149" t="s">
        <v>12613</v>
      </c>
      <c r="O264" s="141"/>
      <c r="P264" s="139"/>
      <c r="Q264" s="139"/>
      <c r="R264" s="139"/>
      <c r="S264" s="139"/>
      <c r="T264" s="139"/>
    </row>
    <row r="265" spans="1:20" ht="16.350000000000001" customHeight="1">
      <c r="A265" s="147">
        <v>250</v>
      </c>
      <c r="B265" s="136" t="s">
        <v>5361</v>
      </c>
      <c r="C265" s="136" t="s">
        <v>12543</v>
      </c>
      <c r="D265" s="140">
        <v>9781315383149</v>
      </c>
      <c r="E265" s="140" t="s">
        <v>12865</v>
      </c>
      <c r="F265" s="136" t="s">
        <v>12866</v>
      </c>
      <c r="G265" s="135">
        <v>1</v>
      </c>
      <c r="H265" s="135" t="s">
        <v>9626</v>
      </c>
      <c r="I265" s="136" t="s">
        <v>12867</v>
      </c>
      <c r="J265" s="136" t="s">
        <v>5446</v>
      </c>
      <c r="K265" s="135">
        <v>2017</v>
      </c>
      <c r="L265" s="136" t="s">
        <v>11907</v>
      </c>
      <c r="M265" s="136"/>
      <c r="N265" s="149" t="s">
        <v>12868</v>
      </c>
      <c r="O265" s="141"/>
      <c r="P265" s="139"/>
      <c r="Q265" s="139"/>
      <c r="R265" s="139"/>
      <c r="S265" s="139"/>
      <c r="T265" s="139"/>
    </row>
    <row r="266" spans="1:20" ht="16.350000000000001" customHeight="1">
      <c r="A266" s="147">
        <v>253</v>
      </c>
      <c r="B266" s="136" t="s">
        <v>5361</v>
      </c>
      <c r="C266" s="136" t="s">
        <v>12543</v>
      </c>
      <c r="D266" s="140">
        <v>9780429436918</v>
      </c>
      <c r="E266" s="140" t="s">
        <v>12877</v>
      </c>
      <c r="F266" s="136" t="s">
        <v>12878</v>
      </c>
      <c r="G266" s="135">
        <v>1</v>
      </c>
      <c r="H266" s="135" t="s">
        <v>9626</v>
      </c>
      <c r="I266" s="136" t="s">
        <v>12879</v>
      </c>
      <c r="J266" s="136" t="s">
        <v>5446</v>
      </c>
      <c r="K266" s="135">
        <v>2019</v>
      </c>
      <c r="L266" s="136" t="s">
        <v>11907</v>
      </c>
      <c r="M266" s="136"/>
      <c r="N266" s="149" t="s">
        <v>12880</v>
      </c>
      <c r="O266" s="141"/>
      <c r="P266" s="139"/>
      <c r="Q266" s="139"/>
      <c r="R266" s="139"/>
      <c r="S266" s="139"/>
      <c r="T266" s="139"/>
    </row>
    <row r="267" spans="1:20" ht="16.350000000000001" customHeight="1">
      <c r="A267" s="147">
        <v>264</v>
      </c>
      <c r="B267" s="136" t="s">
        <v>5361</v>
      </c>
      <c r="C267" s="136" t="s">
        <v>12543</v>
      </c>
      <c r="D267" s="140">
        <v>9781482223477</v>
      </c>
      <c r="E267" s="140" t="s">
        <v>12926</v>
      </c>
      <c r="F267" s="136" t="s">
        <v>12927</v>
      </c>
      <c r="G267" s="135">
        <v>1</v>
      </c>
      <c r="H267" s="135" t="s">
        <v>9626</v>
      </c>
      <c r="I267" s="136" t="s">
        <v>12928</v>
      </c>
      <c r="J267" s="136" t="s">
        <v>12401</v>
      </c>
      <c r="K267" s="135">
        <v>2017</v>
      </c>
      <c r="L267" s="136" t="s">
        <v>11907</v>
      </c>
      <c r="M267" s="136" t="s">
        <v>12929</v>
      </c>
      <c r="N267" s="149" t="s">
        <v>12930</v>
      </c>
      <c r="O267" s="141"/>
      <c r="P267" s="139"/>
      <c r="Q267" s="139"/>
      <c r="R267" s="139"/>
      <c r="S267" s="139"/>
      <c r="T267" s="139"/>
    </row>
    <row r="268" spans="1:20" ht="16.350000000000001" customHeight="1">
      <c r="A268" s="147">
        <v>322</v>
      </c>
      <c r="B268" s="136" t="s">
        <v>5361</v>
      </c>
      <c r="C268" s="136" t="s">
        <v>12543</v>
      </c>
      <c r="D268" s="140">
        <v>9781351125000</v>
      </c>
      <c r="E268" s="140" t="s">
        <v>13174</v>
      </c>
      <c r="F268" s="136" t="s">
        <v>13175</v>
      </c>
      <c r="G268" s="135">
        <v>1</v>
      </c>
      <c r="H268" s="135" t="s">
        <v>9626</v>
      </c>
      <c r="I268" s="136" t="s">
        <v>13176</v>
      </c>
      <c r="J268" s="136" t="s">
        <v>5446</v>
      </c>
      <c r="K268" s="135">
        <v>2019</v>
      </c>
      <c r="L268" s="136" t="s">
        <v>11907</v>
      </c>
      <c r="M268" s="136" t="s">
        <v>13177</v>
      </c>
      <c r="N268" s="149" t="s">
        <v>13178</v>
      </c>
      <c r="O268" s="141"/>
      <c r="P268" s="139"/>
      <c r="Q268" s="139"/>
      <c r="R268" s="139"/>
      <c r="S268" s="139"/>
      <c r="T268" s="139"/>
    </row>
    <row r="269" spans="1:20" ht="16.350000000000001" customHeight="1">
      <c r="A269" s="147">
        <v>313</v>
      </c>
      <c r="B269" s="136" t="s">
        <v>5361</v>
      </c>
      <c r="C269" s="136" t="s">
        <v>13134</v>
      </c>
      <c r="D269" s="140">
        <v>9781315368061</v>
      </c>
      <c r="E269" s="140" t="s">
        <v>13135</v>
      </c>
      <c r="F269" s="136" t="s">
        <v>13136</v>
      </c>
      <c r="G269" s="135">
        <v>1</v>
      </c>
      <c r="H269" s="135" t="s">
        <v>9626</v>
      </c>
      <c r="I269" s="136" t="s">
        <v>13137</v>
      </c>
      <c r="J269" s="136" t="s">
        <v>12589</v>
      </c>
      <c r="K269" s="135">
        <v>2017</v>
      </c>
      <c r="L269" s="136" t="s">
        <v>11907</v>
      </c>
      <c r="M269" s="136"/>
      <c r="N269" s="149" t="s">
        <v>13138</v>
      </c>
      <c r="O269" s="141"/>
      <c r="P269" s="139"/>
      <c r="Q269" s="139"/>
      <c r="R269" s="139"/>
      <c r="S269" s="139"/>
      <c r="T269" s="139"/>
    </row>
    <row r="270" spans="1:20" ht="16.350000000000001" customHeight="1">
      <c r="A270" s="147">
        <v>314</v>
      </c>
      <c r="B270" s="136" t="s">
        <v>5361</v>
      </c>
      <c r="C270" s="136" t="s">
        <v>13134</v>
      </c>
      <c r="D270" s="140">
        <v>9781315365862</v>
      </c>
      <c r="E270" s="140" t="s">
        <v>13139</v>
      </c>
      <c r="F270" s="136" t="s">
        <v>13140</v>
      </c>
      <c r="G270" s="135">
        <v>1</v>
      </c>
      <c r="H270" s="135" t="s">
        <v>9626</v>
      </c>
      <c r="I270" s="136" t="s">
        <v>13141</v>
      </c>
      <c r="J270" s="136" t="s">
        <v>12401</v>
      </c>
      <c r="K270" s="135">
        <v>2018</v>
      </c>
      <c r="L270" s="136" t="s">
        <v>11907</v>
      </c>
      <c r="M270" s="136"/>
      <c r="N270" s="149" t="s">
        <v>13142</v>
      </c>
      <c r="O270" s="141"/>
      <c r="P270" s="139"/>
      <c r="Q270" s="139"/>
      <c r="R270" s="139"/>
      <c r="S270" s="139"/>
      <c r="T270" s="139"/>
    </row>
    <row r="271" spans="1:20" ht="16.350000000000001" customHeight="1">
      <c r="A271" s="147">
        <v>14</v>
      </c>
      <c r="B271" s="136" t="s">
        <v>14</v>
      </c>
      <c r="C271" s="137" t="s">
        <v>11951</v>
      </c>
      <c r="D271" s="138">
        <v>9780203133385</v>
      </c>
      <c r="E271" s="138">
        <v>9780415500920</v>
      </c>
      <c r="F271" s="136" t="s">
        <v>11952</v>
      </c>
      <c r="G271" s="135">
        <v>1</v>
      </c>
      <c r="H271" s="136" t="s">
        <v>9626</v>
      </c>
      <c r="I271" s="136" t="s">
        <v>11953</v>
      </c>
      <c r="J271" s="136" t="s">
        <v>22</v>
      </c>
      <c r="K271" s="135">
        <v>2015</v>
      </c>
      <c r="L271" s="136" t="s">
        <v>11907</v>
      </c>
      <c r="M271" s="136"/>
      <c r="N271" s="150" t="s">
        <v>11954</v>
      </c>
      <c r="O271" s="139"/>
      <c r="P271" s="139"/>
      <c r="Q271" s="139"/>
      <c r="R271" s="139"/>
      <c r="S271" s="139"/>
      <c r="T271" s="139"/>
    </row>
    <row r="272" spans="1:20" ht="16.350000000000001" customHeight="1">
      <c r="A272" s="147">
        <v>34</v>
      </c>
      <c r="B272" s="136" t="s">
        <v>14</v>
      </c>
      <c r="C272" s="137" t="s">
        <v>11951</v>
      </c>
      <c r="D272" s="138">
        <v>9781315775067</v>
      </c>
      <c r="E272" s="138">
        <v>9781138025523</v>
      </c>
      <c r="F272" s="136" t="s">
        <v>12016</v>
      </c>
      <c r="G272" s="135">
        <v>1</v>
      </c>
      <c r="H272" s="136" t="s">
        <v>9626</v>
      </c>
      <c r="I272" s="136" t="s">
        <v>12017</v>
      </c>
      <c r="J272" s="136" t="s">
        <v>22</v>
      </c>
      <c r="K272" s="135">
        <v>2016</v>
      </c>
      <c r="L272" s="136" t="s">
        <v>11907</v>
      </c>
      <c r="M272" s="136"/>
      <c r="N272" s="150" t="s">
        <v>12018</v>
      </c>
      <c r="O272" s="139"/>
      <c r="P272" s="139"/>
      <c r="Q272" s="139"/>
      <c r="R272" s="139"/>
      <c r="S272" s="139"/>
      <c r="T272" s="139"/>
    </row>
    <row r="273" spans="1:20" ht="16.350000000000001" customHeight="1">
      <c r="A273" s="147">
        <v>53</v>
      </c>
      <c r="B273" s="136" t="s">
        <v>14</v>
      </c>
      <c r="C273" s="137" t="s">
        <v>11951</v>
      </c>
      <c r="D273" s="138">
        <v>9781315404868</v>
      </c>
      <c r="E273" s="138">
        <v>9781138223431</v>
      </c>
      <c r="F273" s="136" t="s">
        <v>12075</v>
      </c>
      <c r="G273" s="135">
        <v>1</v>
      </c>
      <c r="H273" s="136" t="s">
        <v>9626</v>
      </c>
      <c r="I273" s="136" t="s">
        <v>12076</v>
      </c>
      <c r="J273" s="136" t="s">
        <v>22</v>
      </c>
      <c r="K273" s="135">
        <v>2017</v>
      </c>
      <c r="L273" s="136" t="s">
        <v>11907</v>
      </c>
      <c r="M273" s="136"/>
      <c r="N273" s="150" t="s">
        <v>12077</v>
      </c>
      <c r="O273" s="139"/>
      <c r="P273" s="139"/>
      <c r="Q273" s="139"/>
      <c r="R273" s="139"/>
      <c r="S273" s="139"/>
      <c r="T273" s="139"/>
    </row>
    <row r="274" spans="1:20" ht="16.350000000000001" customHeight="1">
      <c r="A274" s="147">
        <v>62</v>
      </c>
      <c r="B274" s="136" t="s">
        <v>14</v>
      </c>
      <c r="C274" s="137" t="s">
        <v>11951</v>
      </c>
      <c r="D274" s="138">
        <v>9781315545585</v>
      </c>
      <c r="E274" s="138">
        <v>9781138681798</v>
      </c>
      <c r="F274" s="136" t="s">
        <v>12102</v>
      </c>
      <c r="G274" s="135">
        <v>1</v>
      </c>
      <c r="H274" s="136" t="s">
        <v>9626</v>
      </c>
      <c r="I274" s="136" t="s">
        <v>12103</v>
      </c>
      <c r="J274" s="136" t="s">
        <v>22</v>
      </c>
      <c r="K274" s="135">
        <v>2017</v>
      </c>
      <c r="L274" s="136" t="s">
        <v>11907</v>
      </c>
      <c r="M274" s="136"/>
      <c r="N274" s="150" t="s">
        <v>12104</v>
      </c>
      <c r="O274" s="139"/>
      <c r="P274" s="139"/>
      <c r="Q274" s="139"/>
      <c r="R274" s="139"/>
      <c r="S274" s="139"/>
      <c r="T274" s="139"/>
    </row>
    <row r="275" spans="1:20" ht="16.350000000000001" customHeight="1">
      <c r="A275" s="147">
        <v>70</v>
      </c>
      <c r="B275" s="136" t="s">
        <v>14</v>
      </c>
      <c r="C275" s="137" t="s">
        <v>11951</v>
      </c>
      <c r="D275" s="138">
        <v>9781315753232</v>
      </c>
      <c r="E275" s="138">
        <v>9781138804104</v>
      </c>
      <c r="F275" s="136" t="s">
        <v>12126</v>
      </c>
      <c r="G275" s="135">
        <v>1</v>
      </c>
      <c r="H275" s="136" t="s">
        <v>9626</v>
      </c>
      <c r="I275" s="136" t="s">
        <v>12127</v>
      </c>
      <c r="J275" s="136" t="s">
        <v>22</v>
      </c>
      <c r="K275" s="135">
        <v>2017</v>
      </c>
      <c r="L275" s="136" t="s">
        <v>11907</v>
      </c>
      <c r="M275" s="136"/>
      <c r="N275" s="150" t="s">
        <v>12128</v>
      </c>
      <c r="O275" s="139"/>
      <c r="P275" s="139"/>
      <c r="Q275" s="139"/>
      <c r="R275" s="139"/>
      <c r="S275" s="139"/>
      <c r="T275" s="139"/>
    </row>
    <row r="276" spans="1:20" ht="16.350000000000001" customHeight="1">
      <c r="A276" s="147">
        <v>98</v>
      </c>
      <c r="B276" s="136" t="s">
        <v>14</v>
      </c>
      <c r="C276" s="137" t="s">
        <v>11951</v>
      </c>
      <c r="D276" s="138">
        <v>9781315641782</v>
      </c>
      <c r="E276" s="138">
        <v>9781138189126</v>
      </c>
      <c r="F276" s="136" t="s">
        <v>12211</v>
      </c>
      <c r="G276" s="135">
        <v>1</v>
      </c>
      <c r="H276" s="136" t="s">
        <v>9626</v>
      </c>
      <c r="I276" s="136" t="s">
        <v>12212</v>
      </c>
      <c r="J276" s="136" t="s">
        <v>22</v>
      </c>
      <c r="K276" s="135">
        <v>2018</v>
      </c>
      <c r="L276" s="136" t="s">
        <v>11907</v>
      </c>
      <c r="M276" s="136"/>
      <c r="N276" s="150" t="s">
        <v>12213</v>
      </c>
      <c r="O276" s="139"/>
      <c r="P276" s="139"/>
      <c r="Q276" s="139"/>
      <c r="R276" s="139"/>
      <c r="S276" s="139"/>
      <c r="T276" s="139"/>
    </row>
    <row r="277" spans="1:20" ht="16.350000000000001" customHeight="1">
      <c r="A277" s="147">
        <v>99</v>
      </c>
      <c r="B277" s="136" t="s">
        <v>14</v>
      </c>
      <c r="C277" s="137" t="s">
        <v>11951</v>
      </c>
      <c r="D277" s="138">
        <v>9781315304557</v>
      </c>
      <c r="E277" s="138">
        <v>9781138235533</v>
      </c>
      <c r="F277" s="136" t="s">
        <v>12214</v>
      </c>
      <c r="G277" s="135">
        <v>1</v>
      </c>
      <c r="H277" s="136" t="s">
        <v>9626</v>
      </c>
      <c r="I277" s="136" t="s">
        <v>12215</v>
      </c>
      <c r="J277" s="136" t="s">
        <v>22</v>
      </c>
      <c r="K277" s="135">
        <v>2018</v>
      </c>
      <c r="L277" s="136" t="s">
        <v>11907</v>
      </c>
      <c r="M277" s="136"/>
      <c r="N277" s="150" t="s">
        <v>12216</v>
      </c>
      <c r="O277" s="139"/>
      <c r="P277" s="139"/>
      <c r="Q277" s="139"/>
      <c r="R277" s="139"/>
      <c r="S277" s="139"/>
      <c r="T277" s="139"/>
    </row>
    <row r="278" spans="1:20" ht="16.350000000000001" customHeight="1">
      <c r="A278" s="147">
        <v>117</v>
      </c>
      <c r="B278" s="136" t="s">
        <v>14</v>
      </c>
      <c r="C278" s="137" t="s">
        <v>11951</v>
      </c>
      <c r="D278" s="138">
        <v>9781315542393</v>
      </c>
      <c r="E278" s="138">
        <v>9781138687240</v>
      </c>
      <c r="F278" s="136" t="s">
        <v>12269</v>
      </c>
      <c r="G278" s="135">
        <v>1</v>
      </c>
      <c r="H278" s="136" t="s">
        <v>9626</v>
      </c>
      <c r="I278" s="136" t="s">
        <v>12270</v>
      </c>
      <c r="J278" s="136" t="s">
        <v>22</v>
      </c>
      <c r="K278" s="135">
        <v>2018</v>
      </c>
      <c r="L278" s="136" t="s">
        <v>11907</v>
      </c>
      <c r="M278" s="136"/>
      <c r="N278" s="150" t="s">
        <v>12271</v>
      </c>
      <c r="O278" s="139"/>
      <c r="P278" s="139"/>
      <c r="Q278" s="139"/>
      <c r="R278" s="139"/>
      <c r="S278" s="139"/>
      <c r="T278" s="139"/>
    </row>
    <row r="279" spans="1:20" ht="16.350000000000001" customHeight="1">
      <c r="A279" s="147">
        <v>206</v>
      </c>
      <c r="B279" s="136" t="s">
        <v>5361</v>
      </c>
      <c r="C279" s="136" t="s">
        <v>12668</v>
      </c>
      <c r="D279" s="140">
        <v>9781315112626</v>
      </c>
      <c r="E279" s="140" t="s">
        <v>12669</v>
      </c>
      <c r="F279" s="136" t="s">
        <v>12670</v>
      </c>
      <c r="G279" s="135">
        <v>1</v>
      </c>
      <c r="H279" s="135" t="s">
        <v>9626</v>
      </c>
      <c r="I279" s="136" t="s">
        <v>12671</v>
      </c>
      <c r="J279" s="136" t="s">
        <v>5446</v>
      </c>
      <c r="K279" s="135">
        <v>2019</v>
      </c>
      <c r="L279" s="136" t="s">
        <v>11907</v>
      </c>
      <c r="M279" s="136"/>
      <c r="N279" s="149" t="s">
        <v>12672</v>
      </c>
      <c r="O279" s="141"/>
      <c r="P279" s="139"/>
      <c r="Q279" s="139"/>
      <c r="R279" s="139"/>
      <c r="S279" s="139"/>
      <c r="T279" s="139"/>
    </row>
    <row r="280" spans="1:20" ht="16.350000000000001" customHeight="1">
      <c r="A280" s="147">
        <v>217</v>
      </c>
      <c r="B280" s="136" t="s">
        <v>5361</v>
      </c>
      <c r="C280" s="136" t="s">
        <v>12668</v>
      </c>
      <c r="D280" s="140">
        <v>9781315366906</v>
      </c>
      <c r="E280" s="140" t="s">
        <v>12716</v>
      </c>
      <c r="F280" s="136" t="s">
        <v>12717</v>
      </c>
      <c r="G280" s="135">
        <v>1</v>
      </c>
      <c r="H280" s="135" t="s">
        <v>9626</v>
      </c>
      <c r="I280" s="136" t="s">
        <v>12718</v>
      </c>
      <c r="J280" s="136" t="s">
        <v>12589</v>
      </c>
      <c r="K280" s="135">
        <v>2017</v>
      </c>
      <c r="L280" s="136" t="s">
        <v>11907</v>
      </c>
      <c r="M280" s="136"/>
      <c r="N280" s="149" t="s">
        <v>12719</v>
      </c>
      <c r="O280" s="141"/>
      <c r="P280" s="139"/>
      <c r="Q280" s="139"/>
      <c r="R280" s="139"/>
      <c r="S280" s="139"/>
      <c r="T280" s="139"/>
    </row>
    <row r="281" spans="1:20" ht="16.350000000000001" customHeight="1">
      <c r="A281" s="147">
        <v>274</v>
      </c>
      <c r="B281" s="136" t="s">
        <v>5361</v>
      </c>
      <c r="C281" s="136" t="s">
        <v>12668</v>
      </c>
      <c r="D281" s="140">
        <v>9781315165882</v>
      </c>
      <c r="E281" s="140" t="s">
        <v>12968</v>
      </c>
      <c r="F281" s="136" t="s">
        <v>12969</v>
      </c>
      <c r="G281" s="135">
        <v>1</v>
      </c>
      <c r="H281" s="135" t="s">
        <v>9626</v>
      </c>
      <c r="I281" s="136" t="s">
        <v>12970</v>
      </c>
      <c r="J281" s="136" t="s">
        <v>12589</v>
      </c>
      <c r="K281" s="135">
        <v>2017</v>
      </c>
      <c r="L281" s="136" t="s">
        <v>11907</v>
      </c>
      <c r="M281" s="136" t="s">
        <v>12971</v>
      </c>
      <c r="N281" s="149" t="s">
        <v>12972</v>
      </c>
      <c r="O281" s="141"/>
      <c r="P281" s="139"/>
      <c r="Q281" s="139"/>
      <c r="R281" s="139"/>
      <c r="S281" s="139"/>
      <c r="T281" s="139"/>
    </row>
    <row r="282" spans="1:20" ht="16.350000000000001" customHeight="1">
      <c r="A282" s="147">
        <v>289</v>
      </c>
      <c r="B282" s="136" t="s">
        <v>5361</v>
      </c>
      <c r="C282" s="136" t="s">
        <v>12668</v>
      </c>
      <c r="D282" s="140">
        <v>9781315154411</v>
      </c>
      <c r="E282" s="140" t="s">
        <v>13033</v>
      </c>
      <c r="F282" s="136" t="s">
        <v>13034</v>
      </c>
      <c r="G282" s="135">
        <v>1</v>
      </c>
      <c r="H282" s="135" t="s">
        <v>9648</v>
      </c>
      <c r="I282" s="136" t="s">
        <v>13035</v>
      </c>
      <c r="J282" s="136" t="s">
        <v>12589</v>
      </c>
      <c r="K282" s="135">
        <v>2016</v>
      </c>
      <c r="L282" s="136" t="s">
        <v>11907</v>
      </c>
      <c r="M282" s="136" t="s">
        <v>13036</v>
      </c>
      <c r="N282" s="149" t="s">
        <v>13037</v>
      </c>
      <c r="O282" s="141"/>
      <c r="P282" s="139"/>
      <c r="Q282" s="139"/>
      <c r="R282" s="139"/>
      <c r="S282" s="139"/>
      <c r="T282" s="139"/>
    </row>
    <row r="283" spans="1:20" ht="16.350000000000001" customHeight="1">
      <c r="A283" s="147">
        <v>290</v>
      </c>
      <c r="B283" s="136" t="s">
        <v>5361</v>
      </c>
      <c r="C283" s="136" t="s">
        <v>12668</v>
      </c>
      <c r="D283" s="140">
        <v>9781315153810</v>
      </c>
      <c r="E283" s="140" t="s">
        <v>13038</v>
      </c>
      <c r="F283" s="136" t="s">
        <v>13039</v>
      </c>
      <c r="G283" s="135">
        <v>1</v>
      </c>
      <c r="H283" s="135" t="s">
        <v>9626</v>
      </c>
      <c r="I283" s="136" t="s">
        <v>13040</v>
      </c>
      <c r="J283" s="136" t="s">
        <v>5446</v>
      </c>
      <c r="K283" s="135">
        <v>2018</v>
      </c>
      <c r="L283" s="136" t="s">
        <v>11907</v>
      </c>
      <c r="M283" s="136"/>
      <c r="N283" s="149" t="s">
        <v>13041</v>
      </c>
      <c r="O283" s="141"/>
      <c r="P283" s="139"/>
      <c r="Q283" s="139"/>
      <c r="R283" s="139"/>
      <c r="S283" s="139"/>
      <c r="T283" s="139"/>
    </row>
    <row r="284" spans="1:20" ht="16.350000000000001" customHeight="1">
      <c r="A284" s="147">
        <v>297</v>
      </c>
      <c r="B284" s="136" t="s">
        <v>5361</v>
      </c>
      <c r="C284" s="136" t="s">
        <v>12668</v>
      </c>
      <c r="D284" s="140">
        <v>9781315183084</v>
      </c>
      <c r="E284" s="140" t="s">
        <v>13067</v>
      </c>
      <c r="F284" s="136" t="s">
        <v>13068</v>
      </c>
      <c r="G284" s="135">
        <v>1</v>
      </c>
      <c r="H284" s="135" t="s">
        <v>9629</v>
      </c>
      <c r="I284" s="136" t="s">
        <v>13069</v>
      </c>
      <c r="J284" s="136" t="s">
        <v>12589</v>
      </c>
      <c r="K284" s="135">
        <v>2018</v>
      </c>
      <c r="L284" s="136" t="s">
        <v>11907</v>
      </c>
      <c r="M284" s="136" t="s">
        <v>13070</v>
      </c>
      <c r="N284" s="149" t="s">
        <v>13071</v>
      </c>
      <c r="O284" s="141"/>
      <c r="P284" s="139"/>
      <c r="Q284" s="139"/>
      <c r="R284" s="139"/>
      <c r="S284" s="139"/>
      <c r="T284" s="139"/>
    </row>
    <row r="285" spans="1:20" ht="16.350000000000001" customHeight="1">
      <c r="A285" s="147">
        <v>303</v>
      </c>
      <c r="B285" s="136" t="s">
        <v>5361</v>
      </c>
      <c r="C285" s="136" t="s">
        <v>12668</v>
      </c>
      <c r="D285" s="140">
        <v>9781466568501</v>
      </c>
      <c r="E285" s="140" t="s">
        <v>13093</v>
      </c>
      <c r="F285" s="136" t="s">
        <v>13094</v>
      </c>
      <c r="G285" s="135">
        <v>1</v>
      </c>
      <c r="H285" s="135" t="s">
        <v>9626</v>
      </c>
      <c r="I285" s="136" t="s">
        <v>13095</v>
      </c>
      <c r="J285" s="136" t="s">
        <v>12589</v>
      </c>
      <c r="K285" s="135">
        <v>2016</v>
      </c>
      <c r="L285" s="136" t="s">
        <v>11907</v>
      </c>
      <c r="M285" s="136" t="s">
        <v>13096</v>
      </c>
      <c r="N285" s="149" t="s">
        <v>13097</v>
      </c>
      <c r="O285" s="141"/>
      <c r="P285" s="139"/>
      <c r="Q285" s="139"/>
      <c r="R285" s="139"/>
      <c r="S285" s="139"/>
      <c r="T285" s="139"/>
    </row>
    <row r="286" spans="1:20" ht="16.350000000000001" customHeight="1">
      <c r="A286" s="147">
        <v>308</v>
      </c>
      <c r="B286" s="136" t="s">
        <v>5361</v>
      </c>
      <c r="C286" s="136" t="s">
        <v>12668</v>
      </c>
      <c r="D286" s="140">
        <v>9780429444579</v>
      </c>
      <c r="E286" s="140" t="s">
        <v>13114</v>
      </c>
      <c r="F286" s="136" t="s">
        <v>13115</v>
      </c>
      <c r="G286" s="135">
        <v>1</v>
      </c>
      <c r="H286" s="135" t="s">
        <v>9626</v>
      </c>
      <c r="I286" s="136" t="s">
        <v>13116</v>
      </c>
      <c r="J286" s="136" t="s">
        <v>12589</v>
      </c>
      <c r="K286" s="135">
        <v>2019</v>
      </c>
      <c r="L286" s="136" t="s">
        <v>11907</v>
      </c>
      <c r="M286" s="136"/>
      <c r="N286" s="149" t="s">
        <v>13117</v>
      </c>
      <c r="O286" s="141"/>
      <c r="P286" s="139"/>
      <c r="Q286" s="139"/>
      <c r="R286" s="139"/>
      <c r="S286" s="139"/>
      <c r="T286" s="139"/>
    </row>
    <row r="287" spans="1:20" ht="16.350000000000001" customHeight="1">
      <c r="A287" s="147">
        <v>310</v>
      </c>
      <c r="B287" s="136" t="s">
        <v>5361</v>
      </c>
      <c r="C287" s="136" t="s">
        <v>12668</v>
      </c>
      <c r="D287" s="140">
        <v>9781315116945</v>
      </c>
      <c r="E287" s="140" t="s">
        <v>13122</v>
      </c>
      <c r="F287" s="136" t="s">
        <v>13123</v>
      </c>
      <c r="G287" s="135">
        <v>1</v>
      </c>
      <c r="H287" s="135" t="s">
        <v>9626</v>
      </c>
      <c r="I287" s="136" t="s">
        <v>13124</v>
      </c>
      <c r="J287" s="136" t="s">
        <v>12589</v>
      </c>
      <c r="K287" s="135">
        <v>2018</v>
      </c>
      <c r="L287" s="136" t="s">
        <v>11907</v>
      </c>
      <c r="M287" s="136" t="s">
        <v>13096</v>
      </c>
      <c r="N287" s="149" t="s">
        <v>13125</v>
      </c>
      <c r="O287" s="141"/>
      <c r="P287" s="139"/>
      <c r="Q287" s="139"/>
      <c r="R287" s="139"/>
      <c r="S287" s="139"/>
      <c r="T287" s="139"/>
    </row>
    <row r="288" spans="1:20" ht="16.350000000000001" customHeight="1">
      <c r="A288" s="147">
        <v>236</v>
      </c>
      <c r="B288" s="136" t="s">
        <v>5361</v>
      </c>
      <c r="C288" s="136" t="s">
        <v>12801</v>
      </c>
      <c r="D288" s="140">
        <v>9781315372419</v>
      </c>
      <c r="E288" s="140" t="s">
        <v>12802</v>
      </c>
      <c r="F288" s="136" t="s">
        <v>12803</v>
      </c>
      <c r="G288" s="135">
        <v>1</v>
      </c>
      <c r="H288" s="135" t="s">
        <v>9626</v>
      </c>
      <c r="I288" s="136" t="s">
        <v>12804</v>
      </c>
      <c r="J288" s="136" t="s">
        <v>12589</v>
      </c>
      <c r="K288" s="135">
        <v>2017</v>
      </c>
      <c r="L288" s="136" t="s">
        <v>11907</v>
      </c>
      <c r="M288" s="136" t="s">
        <v>12805</v>
      </c>
      <c r="N288" s="149" t="s">
        <v>12806</v>
      </c>
      <c r="O288" s="141"/>
      <c r="P288" s="139"/>
      <c r="Q288" s="139"/>
      <c r="R288" s="139"/>
      <c r="S288" s="139"/>
      <c r="T288" s="139"/>
    </row>
    <row r="289" spans="1:20" ht="16.350000000000001" customHeight="1">
      <c r="A289" s="147">
        <v>246</v>
      </c>
      <c r="B289" s="136" t="s">
        <v>5361</v>
      </c>
      <c r="C289" s="136" t="s">
        <v>12801</v>
      </c>
      <c r="D289" s="140">
        <v>9781315156484</v>
      </c>
      <c r="E289" s="140" t="s">
        <v>12846</v>
      </c>
      <c r="F289" s="136" t="s">
        <v>12847</v>
      </c>
      <c r="G289" s="135">
        <v>1</v>
      </c>
      <c r="H289" s="135" t="s">
        <v>9648</v>
      </c>
      <c r="I289" s="136" t="s">
        <v>12848</v>
      </c>
      <c r="J289" s="136" t="s">
        <v>12589</v>
      </c>
      <c r="K289" s="135">
        <v>2018</v>
      </c>
      <c r="L289" s="136" t="s">
        <v>11907</v>
      </c>
      <c r="M289" s="136" t="s">
        <v>12849</v>
      </c>
      <c r="N289" s="149" t="s">
        <v>12850</v>
      </c>
      <c r="O289" s="141"/>
      <c r="P289" s="139"/>
      <c r="Q289" s="139"/>
      <c r="R289" s="139"/>
      <c r="S289" s="139"/>
      <c r="T289" s="139"/>
    </row>
    <row r="290" spans="1:20" ht="16.350000000000001" customHeight="1">
      <c r="A290" s="147">
        <v>258</v>
      </c>
      <c r="B290" s="136" t="s">
        <v>5361</v>
      </c>
      <c r="C290" s="136" t="s">
        <v>12801</v>
      </c>
      <c r="D290" s="140">
        <v>9781351013239</v>
      </c>
      <c r="E290" s="140" t="s">
        <v>12898</v>
      </c>
      <c r="F290" s="136" t="s">
        <v>12899</v>
      </c>
      <c r="G290" s="135">
        <v>1</v>
      </c>
      <c r="H290" s="135" t="s">
        <v>9626</v>
      </c>
      <c r="I290" s="136" t="s">
        <v>12900</v>
      </c>
      <c r="J290" s="136" t="s">
        <v>12589</v>
      </c>
      <c r="K290" s="135">
        <v>2019</v>
      </c>
      <c r="L290" s="136" t="s">
        <v>11907</v>
      </c>
      <c r="M290" s="136"/>
      <c r="N290" s="149" t="s">
        <v>12901</v>
      </c>
      <c r="O290" s="141"/>
      <c r="P290" s="139"/>
      <c r="Q290" s="139"/>
      <c r="R290" s="139"/>
      <c r="S290" s="139"/>
      <c r="T290" s="139"/>
    </row>
    <row r="291" spans="1:20" ht="16.350000000000001" customHeight="1">
      <c r="A291" s="147">
        <v>291</v>
      </c>
      <c r="B291" s="136" t="s">
        <v>5361</v>
      </c>
      <c r="C291" s="136" t="s">
        <v>12801</v>
      </c>
      <c r="D291" s="140">
        <v>9781315371016</v>
      </c>
      <c r="E291" s="140" t="s">
        <v>13042</v>
      </c>
      <c r="F291" s="136" t="s">
        <v>13043</v>
      </c>
      <c r="G291" s="135">
        <v>1</v>
      </c>
      <c r="H291" s="135" t="s">
        <v>9626</v>
      </c>
      <c r="I291" s="136" t="s">
        <v>13044</v>
      </c>
      <c r="J291" s="136" t="s">
        <v>12589</v>
      </c>
      <c r="K291" s="135">
        <v>2017</v>
      </c>
      <c r="L291" s="136" t="s">
        <v>11907</v>
      </c>
      <c r="M291" s="136" t="s">
        <v>12849</v>
      </c>
      <c r="N291" s="149" t="s">
        <v>13045</v>
      </c>
      <c r="O291" s="141"/>
      <c r="P291" s="139"/>
      <c r="Q291" s="139"/>
      <c r="R291" s="139"/>
      <c r="S291" s="139"/>
      <c r="T291" s="139"/>
    </row>
    <row r="292" spans="1:20" ht="16.350000000000001" customHeight="1">
      <c r="A292" s="147">
        <v>268</v>
      </c>
      <c r="B292" s="136" t="s">
        <v>5361</v>
      </c>
      <c r="C292" s="136" t="s">
        <v>12943</v>
      </c>
      <c r="D292" s="140">
        <v>9789814411820</v>
      </c>
      <c r="E292" s="140" t="s">
        <v>12944</v>
      </c>
      <c r="F292" s="136" t="s">
        <v>12945</v>
      </c>
      <c r="G292" s="135">
        <v>1</v>
      </c>
      <c r="H292" s="135" t="s">
        <v>9626</v>
      </c>
      <c r="I292" s="136" t="s">
        <v>12946</v>
      </c>
      <c r="J292" s="136" t="s">
        <v>12532</v>
      </c>
      <c r="K292" s="135">
        <v>2016</v>
      </c>
      <c r="L292" s="136" t="s">
        <v>11907</v>
      </c>
      <c r="M292" s="136"/>
      <c r="N292" s="149" t="s">
        <v>12947</v>
      </c>
      <c r="O292" s="141"/>
      <c r="P292" s="139"/>
      <c r="Q292" s="139"/>
      <c r="R292" s="139"/>
      <c r="S292" s="139"/>
      <c r="T292" s="139"/>
    </row>
    <row r="293" spans="1:20" ht="16.350000000000001" customHeight="1">
      <c r="A293" s="147">
        <v>272</v>
      </c>
      <c r="B293" s="136" t="s">
        <v>5361</v>
      </c>
      <c r="C293" s="136" t="s">
        <v>12943</v>
      </c>
      <c r="D293" s="140">
        <v>9781482245967</v>
      </c>
      <c r="E293" s="140" t="s">
        <v>12960</v>
      </c>
      <c r="F293" s="136" t="s">
        <v>12961</v>
      </c>
      <c r="G293" s="135">
        <v>1</v>
      </c>
      <c r="H293" s="135" t="s">
        <v>9626</v>
      </c>
      <c r="I293" s="136" t="s">
        <v>12962</v>
      </c>
      <c r="J293" s="136" t="s">
        <v>5446</v>
      </c>
      <c r="K293" s="135">
        <v>2017</v>
      </c>
      <c r="L293" s="136" t="s">
        <v>11907</v>
      </c>
      <c r="M293" s="136"/>
      <c r="N293" s="149" t="s">
        <v>12963</v>
      </c>
      <c r="O293" s="141"/>
      <c r="P293" s="139"/>
      <c r="Q293" s="139"/>
      <c r="R293" s="139"/>
      <c r="S293" s="139"/>
      <c r="T293" s="139"/>
    </row>
    <row r="294" spans="1:20" ht="16.350000000000001" customHeight="1">
      <c r="A294" s="147">
        <v>299</v>
      </c>
      <c r="B294" s="136" t="s">
        <v>5361</v>
      </c>
      <c r="C294" s="136" t="s">
        <v>12943</v>
      </c>
      <c r="D294" s="140">
        <v>9781315374260</v>
      </c>
      <c r="E294" s="140" t="s">
        <v>13077</v>
      </c>
      <c r="F294" s="136" t="s">
        <v>13078</v>
      </c>
      <c r="G294" s="135">
        <v>1</v>
      </c>
      <c r="H294" s="135" t="s">
        <v>9626</v>
      </c>
      <c r="I294" s="136" t="s">
        <v>13079</v>
      </c>
      <c r="J294" s="136" t="s">
        <v>5446</v>
      </c>
      <c r="K294" s="135">
        <v>2017</v>
      </c>
      <c r="L294" s="136" t="s">
        <v>11907</v>
      </c>
      <c r="M294" s="136" t="s">
        <v>12855</v>
      </c>
      <c r="N294" s="149" t="s">
        <v>13080</v>
      </c>
      <c r="O294" s="141"/>
      <c r="P294" s="139"/>
      <c r="Q294" s="139"/>
      <c r="R294" s="139"/>
      <c r="S294" s="139"/>
      <c r="T294" s="139"/>
    </row>
    <row r="295" spans="1:20" ht="16.350000000000001" customHeight="1">
      <c r="A295" s="147">
        <v>315</v>
      </c>
      <c r="B295" s="136" t="s">
        <v>5361</v>
      </c>
      <c r="C295" s="136" t="s">
        <v>12943</v>
      </c>
      <c r="D295" s="140">
        <v>9781315152813</v>
      </c>
      <c r="E295" s="140" t="s">
        <v>13143</v>
      </c>
      <c r="F295" s="136" t="s">
        <v>13144</v>
      </c>
      <c r="G295" s="135">
        <v>1</v>
      </c>
      <c r="H295" s="135" t="s">
        <v>9626</v>
      </c>
      <c r="I295" s="136" t="s">
        <v>13145</v>
      </c>
      <c r="J295" s="136" t="s">
        <v>5446</v>
      </c>
      <c r="K295" s="135">
        <v>2018</v>
      </c>
      <c r="L295" s="136" t="s">
        <v>11907</v>
      </c>
      <c r="M295" s="136" t="s">
        <v>13146</v>
      </c>
      <c r="N295" s="149" t="s">
        <v>13147</v>
      </c>
      <c r="O295" s="141"/>
      <c r="P295" s="139"/>
      <c r="Q295" s="139"/>
      <c r="R295" s="139"/>
      <c r="S295" s="139"/>
      <c r="T295" s="139"/>
    </row>
    <row r="296" spans="1:20" ht="16.350000000000001" customHeight="1">
      <c r="A296" s="147">
        <v>320</v>
      </c>
      <c r="B296" s="136" t="s">
        <v>5361</v>
      </c>
      <c r="C296" s="136" t="s">
        <v>12943</v>
      </c>
      <c r="D296" s="140">
        <v>9789814669719</v>
      </c>
      <c r="E296" s="140" t="s">
        <v>13166</v>
      </c>
      <c r="F296" s="136" t="s">
        <v>13167</v>
      </c>
      <c r="G296" s="135">
        <v>1</v>
      </c>
      <c r="H296" s="135" t="s">
        <v>9626</v>
      </c>
      <c r="I296" s="136" t="s">
        <v>13168</v>
      </c>
      <c r="J296" s="136" t="s">
        <v>12532</v>
      </c>
      <c r="K296" s="135">
        <v>2016</v>
      </c>
      <c r="L296" s="136" t="s">
        <v>11907</v>
      </c>
      <c r="M296" s="136"/>
      <c r="N296" s="149" t="s">
        <v>13169</v>
      </c>
      <c r="O296" s="141"/>
      <c r="P296" s="139"/>
      <c r="Q296" s="139"/>
      <c r="R296" s="139"/>
      <c r="S296" s="139"/>
      <c r="T296" s="139"/>
    </row>
    <row r="297" spans="1:20" ht="16.350000000000001" customHeight="1">
      <c r="A297" s="147">
        <v>182</v>
      </c>
      <c r="B297" s="136" t="s">
        <v>5361</v>
      </c>
      <c r="C297" s="136" t="s">
        <v>12554</v>
      </c>
      <c r="D297" s="140">
        <v>9781315368337</v>
      </c>
      <c r="E297" s="140" t="s">
        <v>12555</v>
      </c>
      <c r="F297" s="136" t="s">
        <v>12556</v>
      </c>
      <c r="G297" s="135">
        <v>1</v>
      </c>
      <c r="H297" s="135" t="s">
        <v>9626</v>
      </c>
      <c r="I297" s="136" t="s">
        <v>12557</v>
      </c>
      <c r="J297" s="136" t="s">
        <v>5446</v>
      </c>
      <c r="K297" s="135">
        <v>2018</v>
      </c>
      <c r="L297" s="136" t="s">
        <v>11907</v>
      </c>
      <c r="M297" s="136" t="s">
        <v>12558</v>
      </c>
      <c r="N297" s="149" t="s">
        <v>12559</v>
      </c>
      <c r="O297" s="141"/>
      <c r="P297" s="139"/>
      <c r="Q297" s="139"/>
      <c r="R297" s="139"/>
      <c r="S297" s="139"/>
      <c r="T297" s="139"/>
    </row>
    <row r="298" spans="1:20" ht="16.350000000000001" customHeight="1">
      <c r="A298" s="147">
        <v>187</v>
      </c>
      <c r="B298" s="136" t="s">
        <v>5361</v>
      </c>
      <c r="C298" s="136" t="s">
        <v>12554</v>
      </c>
      <c r="D298" s="140">
        <v>9781351170727</v>
      </c>
      <c r="E298" s="140" t="s">
        <v>12581</v>
      </c>
      <c r="F298" s="136" t="s">
        <v>12582</v>
      </c>
      <c r="G298" s="135">
        <v>1</v>
      </c>
      <c r="H298" s="135" t="s">
        <v>9626</v>
      </c>
      <c r="I298" s="136" t="s">
        <v>12583</v>
      </c>
      <c r="J298" s="136" t="s">
        <v>5446</v>
      </c>
      <c r="K298" s="135">
        <v>2019</v>
      </c>
      <c r="L298" s="136" t="s">
        <v>11907</v>
      </c>
      <c r="M298" s="136" t="s">
        <v>12584</v>
      </c>
      <c r="N298" s="149" t="s">
        <v>12585</v>
      </c>
      <c r="O298" s="141"/>
      <c r="P298" s="139"/>
      <c r="Q298" s="139"/>
      <c r="R298" s="139"/>
      <c r="S298" s="139"/>
      <c r="T298" s="139"/>
    </row>
    <row r="299" spans="1:20" ht="16.350000000000001" customHeight="1">
      <c r="A299" s="147">
        <v>229</v>
      </c>
      <c r="B299" s="136" t="s">
        <v>5361</v>
      </c>
      <c r="C299" s="136" t="s">
        <v>12554</v>
      </c>
      <c r="D299" s="140">
        <v>9780429468230</v>
      </c>
      <c r="E299" s="140" t="s">
        <v>12772</v>
      </c>
      <c r="F299" s="136" t="s">
        <v>12773</v>
      </c>
      <c r="G299" s="135">
        <v>1</v>
      </c>
      <c r="H299" s="135" t="s">
        <v>9626</v>
      </c>
      <c r="I299" s="136" t="s">
        <v>12774</v>
      </c>
      <c r="J299" s="136" t="s">
        <v>12435</v>
      </c>
      <c r="K299" s="135">
        <v>2019</v>
      </c>
      <c r="L299" s="136" t="s">
        <v>11907</v>
      </c>
      <c r="M299" s="136"/>
      <c r="N299" s="149" t="s">
        <v>12775</v>
      </c>
      <c r="O299" s="141"/>
      <c r="P299" s="139"/>
      <c r="Q299" s="139"/>
      <c r="R299" s="139"/>
      <c r="S299" s="139"/>
      <c r="T299" s="139"/>
    </row>
    <row r="300" spans="1:20" ht="16.350000000000001" customHeight="1">
      <c r="A300" s="147">
        <v>249</v>
      </c>
      <c r="B300" s="136" t="s">
        <v>5361</v>
      </c>
      <c r="C300" s="136" t="s">
        <v>12554</v>
      </c>
      <c r="D300" s="140">
        <v>9781466555587</v>
      </c>
      <c r="E300" s="140" t="s">
        <v>12861</v>
      </c>
      <c r="F300" s="136" t="s">
        <v>12862</v>
      </c>
      <c r="G300" s="135">
        <v>1</v>
      </c>
      <c r="H300" s="135" t="s">
        <v>9648</v>
      </c>
      <c r="I300" s="136" t="s">
        <v>12863</v>
      </c>
      <c r="J300" s="136" t="s">
        <v>5446</v>
      </c>
      <c r="K300" s="135">
        <v>2015</v>
      </c>
      <c r="L300" s="136" t="s">
        <v>11907</v>
      </c>
      <c r="M300" s="136"/>
      <c r="N300" s="149" t="s">
        <v>12864</v>
      </c>
      <c r="O300" s="141"/>
      <c r="P300" s="139"/>
      <c r="Q300" s="139"/>
      <c r="R300" s="139"/>
      <c r="S300" s="139"/>
      <c r="T300" s="139"/>
    </row>
    <row r="301" spans="1:20" ht="16.350000000000001" customHeight="1">
      <c r="A301" s="147">
        <v>281</v>
      </c>
      <c r="B301" s="136" t="s">
        <v>5361</v>
      </c>
      <c r="C301" s="136" t="s">
        <v>12554</v>
      </c>
      <c r="D301" s="140">
        <v>9781315120249</v>
      </c>
      <c r="E301" s="140" t="s">
        <v>13000</v>
      </c>
      <c r="F301" s="136" t="s">
        <v>13001</v>
      </c>
      <c r="G301" s="135">
        <v>1</v>
      </c>
      <c r="H301" s="135" t="s">
        <v>9626</v>
      </c>
      <c r="I301" s="136" t="s">
        <v>13002</v>
      </c>
      <c r="J301" s="136" t="s">
        <v>5446</v>
      </c>
      <c r="K301" s="135">
        <v>2019</v>
      </c>
      <c r="L301" s="136" t="s">
        <v>11907</v>
      </c>
      <c r="M301" s="136"/>
      <c r="N301" s="149" t="s">
        <v>13003</v>
      </c>
      <c r="O301" s="141"/>
      <c r="P301" s="139"/>
      <c r="Q301" s="139"/>
      <c r="R301" s="139"/>
      <c r="S301" s="139"/>
      <c r="T301" s="139"/>
    </row>
    <row r="302" spans="1:20" ht="16.350000000000001" customHeight="1">
      <c r="A302" s="147">
        <v>282</v>
      </c>
      <c r="B302" s="136" t="s">
        <v>5361</v>
      </c>
      <c r="C302" s="136" t="s">
        <v>12554</v>
      </c>
      <c r="D302" s="140">
        <v>9781315146584</v>
      </c>
      <c r="E302" s="140" t="s">
        <v>13004</v>
      </c>
      <c r="F302" s="136" t="s">
        <v>13005</v>
      </c>
      <c r="G302" s="135">
        <v>1</v>
      </c>
      <c r="H302" s="135" t="s">
        <v>9626</v>
      </c>
      <c r="I302" s="136" t="s">
        <v>13006</v>
      </c>
      <c r="J302" s="136" t="s">
        <v>12401</v>
      </c>
      <c r="K302" s="135">
        <v>2018</v>
      </c>
      <c r="L302" s="136" t="s">
        <v>11907</v>
      </c>
      <c r="M302" s="136" t="s">
        <v>13007</v>
      </c>
      <c r="N302" s="149" t="s">
        <v>13008</v>
      </c>
      <c r="O302" s="141"/>
      <c r="P302" s="139"/>
      <c r="Q302" s="139"/>
      <c r="R302" s="139"/>
      <c r="S302" s="139"/>
      <c r="T302" s="139"/>
    </row>
    <row r="303" spans="1:20" ht="16.350000000000001" customHeight="1">
      <c r="A303" s="147">
        <v>283</v>
      </c>
      <c r="B303" s="136" t="s">
        <v>5361</v>
      </c>
      <c r="C303" s="136" t="s">
        <v>12554</v>
      </c>
      <c r="D303" s="140">
        <v>9781315109725</v>
      </c>
      <c r="E303" s="140" t="s">
        <v>13009</v>
      </c>
      <c r="F303" s="136" t="s">
        <v>13010</v>
      </c>
      <c r="G303" s="135">
        <v>1</v>
      </c>
      <c r="H303" s="135" t="s">
        <v>9626</v>
      </c>
      <c r="I303" s="136" t="s">
        <v>13011</v>
      </c>
      <c r="J303" s="136" t="s">
        <v>12401</v>
      </c>
      <c r="K303" s="135">
        <v>2018</v>
      </c>
      <c r="L303" s="136" t="s">
        <v>11907</v>
      </c>
      <c r="M303" s="136" t="s">
        <v>13007</v>
      </c>
      <c r="N303" s="149" t="s">
        <v>13012</v>
      </c>
      <c r="O303" s="141"/>
      <c r="P303" s="139"/>
      <c r="Q303" s="139"/>
      <c r="R303" s="139"/>
      <c r="S303" s="139"/>
      <c r="T303" s="139"/>
    </row>
    <row r="304" spans="1:20" ht="16.350000000000001" customHeight="1">
      <c r="A304" s="147">
        <v>285</v>
      </c>
      <c r="B304" s="136" t="s">
        <v>5361</v>
      </c>
      <c r="C304" s="136" t="s">
        <v>12554</v>
      </c>
      <c r="D304" s="140">
        <v>9789814745468</v>
      </c>
      <c r="E304" s="140" t="s">
        <v>13017</v>
      </c>
      <c r="F304" s="136" t="s">
        <v>13018</v>
      </c>
      <c r="G304" s="135">
        <v>1</v>
      </c>
      <c r="H304" s="135" t="s">
        <v>9626</v>
      </c>
      <c r="I304" s="136" t="s">
        <v>13019</v>
      </c>
      <c r="J304" s="136" t="s">
        <v>12532</v>
      </c>
      <c r="K304" s="135">
        <v>2017</v>
      </c>
      <c r="L304" s="136" t="s">
        <v>11907</v>
      </c>
      <c r="M304" s="136"/>
      <c r="N304" s="149" t="s">
        <v>13020</v>
      </c>
      <c r="O304" s="141"/>
      <c r="P304" s="139"/>
      <c r="Q304" s="139"/>
      <c r="R304" s="139"/>
      <c r="S304" s="139"/>
      <c r="T304" s="139"/>
    </row>
    <row r="305" spans="1:20" ht="16.350000000000001" customHeight="1">
      <c r="A305" s="147">
        <v>307</v>
      </c>
      <c r="B305" s="136" t="s">
        <v>5361</v>
      </c>
      <c r="C305" s="136" t="s">
        <v>12554</v>
      </c>
      <c r="D305" s="140">
        <v>9781315120829</v>
      </c>
      <c r="E305" s="140" t="s">
        <v>13110</v>
      </c>
      <c r="F305" s="136" t="s">
        <v>13111</v>
      </c>
      <c r="G305" s="135">
        <v>1</v>
      </c>
      <c r="H305" s="135" t="s">
        <v>9626</v>
      </c>
      <c r="I305" s="136" t="s">
        <v>13112</v>
      </c>
      <c r="J305" s="136" t="s">
        <v>5446</v>
      </c>
      <c r="K305" s="135">
        <v>2017</v>
      </c>
      <c r="L305" s="136" t="s">
        <v>11907</v>
      </c>
      <c r="M305" s="136"/>
      <c r="N305" s="149" t="s">
        <v>13113</v>
      </c>
      <c r="O305" s="141"/>
      <c r="P305" s="139"/>
      <c r="Q305" s="139"/>
      <c r="R305" s="139"/>
      <c r="S305" s="139"/>
      <c r="T305" s="139"/>
    </row>
    <row r="306" spans="1:20" ht="16.350000000000001" customHeight="1">
      <c r="A306" s="147">
        <v>317</v>
      </c>
      <c r="B306" s="136" t="s">
        <v>5361</v>
      </c>
      <c r="C306" s="136" t="s">
        <v>12554</v>
      </c>
      <c r="D306" s="140">
        <v>9781315120492</v>
      </c>
      <c r="E306" s="140" t="s">
        <v>13152</v>
      </c>
      <c r="F306" s="136" t="s">
        <v>13153</v>
      </c>
      <c r="G306" s="135">
        <v>1</v>
      </c>
      <c r="H306" s="135" t="s">
        <v>9629</v>
      </c>
      <c r="I306" s="136" t="s">
        <v>13154</v>
      </c>
      <c r="J306" s="136" t="s">
        <v>5446</v>
      </c>
      <c r="K306" s="135">
        <v>2018</v>
      </c>
      <c r="L306" s="136" t="s">
        <v>11907</v>
      </c>
      <c r="M306" s="136"/>
      <c r="N306" s="149" t="s">
        <v>13155</v>
      </c>
      <c r="O306" s="141"/>
      <c r="P306" s="139"/>
      <c r="Q306" s="139"/>
      <c r="R306" s="139"/>
      <c r="S306" s="139"/>
      <c r="T306" s="139"/>
    </row>
    <row r="307" spans="1:20" ht="16.350000000000001" customHeight="1">
      <c r="A307" s="147">
        <v>318</v>
      </c>
      <c r="B307" s="136" t="s">
        <v>5361</v>
      </c>
      <c r="C307" s="136" t="s">
        <v>13156</v>
      </c>
      <c r="D307" s="140">
        <v>9781315374666</v>
      </c>
      <c r="E307" s="140" t="s">
        <v>13157</v>
      </c>
      <c r="F307" s="136" t="s">
        <v>13158</v>
      </c>
      <c r="G307" s="135">
        <v>1</v>
      </c>
      <c r="H307" s="135" t="s">
        <v>9626</v>
      </c>
      <c r="I307" s="136" t="s">
        <v>13159</v>
      </c>
      <c r="J307" s="136" t="s">
        <v>5446</v>
      </c>
      <c r="K307" s="135">
        <v>2017</v>
      </c>
      <c r="L307" s="136" t="s">
        <v>11907</v>
      </c>
      <c r="M307" s="136"/>
      <c r="N307" s="149" t="s">
        <v>13160</v>
      </c>
      <c r="O307" s="141"/>
      <c r="P307" s="139"/>
      <c r="Q307" s="139"/>
      <c r="R307" s="139"/>
      <c r="S307" s="139"/>
      <c r="T307" s="139"/>
    </row>
    <row r="308" spans="1:20" ht="16.350000000000001" customHeight="1">
      <c r="A308" s="147">
        <v>295</v>
      </c>
      <c r="B308" s="136" t="s">
        <v>5361</v>
      </c>
      <c r="C308" s="136" t="s">
        <v>13058</v>
      </c>
      <c r="D308" s="140">
        <v>9781315116365</v>
      </c>
      <c r="E308" s="140" t="s">
        <v>13059</v>
      </c>
      <c r="F308" s="136" t="s">
        <v>13060</v>
      </c>
      <c r="G308" s="135">
        <v>1</v>
      </c>
      <c r="H308" s="135" t="s">
        <v>9648</v>
      </c>
      <c r="I308" s="136" t="s">
        <v>13061</v>
      </c>
      <c r="J308" s="136" t="s">
        <v>5446</v>
      </c>
      <c r="K308" s="135">
        <v>2017</v>
      </c>
      <c r="L308" s="136" t="s">
        <v>11907</v>
      </c>
      <c r="M308" s="136"/>
      <c r="N308" s="149" t="s">
        <v>13062</v>
      </c>
      <c r="O308" s="141"/>
      <c r="P308" s="139"/>
      <c r="Q308" s="139"/>
      <c r="R308" s="139"/>
      <c r="S308" s="139"/>
      <c r="T308" s="139"/>
    </row>
    <row r="309" spans="1:20" ht="16.350000000000001" customHeight="1">
      <c r="A309" s="147">
        <v>195</v>
      </c>
      <c r="B309" s="136" t="s">
        <v>5361</v>
      </c>
      <c r="C309" s="136" t="s">
        <v>12618</v>
      </c>
      <c r="D309" s="140">
        <v>9781498718745</v>
      </c>
      <c r="E309" s="140" t="s">
        <v>12619</v>
      </c>
      <c r="F309" s="136" t="s">
        <v>12620</v>
      </c>
      <c r="G309" s="135">
        <v>1</v>
      </c>
      <c r="H309" s="135" t="s">
        <v>9626</v>
      </c>
      <c r="I309" s="136" t="s">
        <v>12621</v>
      </c>
      <c r="J309" s="136" t="s">
        <v>5446</v>
      </c>
      <c r="K309" s="135">
        <v>2016</v>
      </c>
      <c r="L309" s="136" t="s">
        <v>11907</v>
      </c>
      <c r="M309" s="136"/>
      <c r="N309" s="149" t="s">
        <v>12622</v>
      </c>
      <c r="O309" s="141"/>
      <c r="P309" s="139"/>
      <c r="Q309" s="139"/>
      <c r="R309" s="139"/>
      <c r="S309" s="139"/>
      <c r="T309" s="139"/>
    </row>
    <row r="310" spans="1:20" ht="16.350000000000001" customHeight="1">
      <c r="A310" s="147">
        <v>216</v>
      </c>
      <c r="B310" s="136" t="s">
        <v>5361</v>
      </c>
      <c r="C310" s="136" t="s">
        <v>12618</v>
      </c>
      <c r="D310" s="140">
        <v>9781315207490</v>
      </c>
      <c r="E310" s="140" t="s">
        <v>12712</v>
      </c>
      <c r="F310" s="136" t="s">
        <v>12713</v>
      </c>
      <c r="G310" s="135">
        <v>1</v>
      </c>
      <c r="H310" s="135" t="s">
        <v>9626</v>
      </c>
      <c r="I310" s="136" t="s">
        <v>12714</v>
      </c>
      <c r="J310" s="136" t="s">
        <v>12401</v>
      </c>
      <c r="K310" s="135">
        <v>2017</v>
      </c>
      <c r="L310" s="136" t="s">
        <v>11907</v>
      </c>
      <c r="M310" s="136"/>
      <c r="N310" s="149" t="s">
        <v>12715</v>
      </c>
      <c r="O310" s="141"/>
      <c r="P310" s="139"/>
      <c r="Q310" s="139"/>
      <c r="R310" s="139"/>
      <c r="S310" s="139"/>
      <c r="T310" s="139"/>
    </row>
    <row r="311" spans="1:20" ht="16.350000000000001" customHeight="1">
      <c r="A311" s="147">
        <v>266</v>
      </c>
      <c r="B311" s="136" t="s">
        <v>5361</v>
      </c>
      <c r="C311" s="136" t="s">
        <v>12618</v>
      </c>
      <c r="D311" s="140">
        <v>9781482299441</v>
      </c>
      <c r="E311" s="140" t="s">
        <v>12935</v>
      </c>
      <c r="F311" s="136" t="s">
        <v>12936</v>
      </c>
      <c r="G311" s="135">
        <v>1</v>
      </c>
      <c r="H311" s="135" t="s">
        <v>9626</v>
      </c>
      <c r="I311" s="136" t="s">
        <v>12937</v>
      </c>
      <c r="J311" s="136" t="s">
        <v>5446</v>
      </c>
      <c r="K311" s="135">
        <v>2018</v>
      </c>
      <c r="L311" s="136" t="s">
        <v>11907</v>
      </c>
      <c r="M311" s="136"/>
      <c r="N311" s="149" t="s">
        <v>12938</v>
      </c>
      <c r="O311" s="141"/>
      <c r="P311" s="139"/>
      <c r="Q311" s="139"/>
      <c r="R311" s="139"/>
      <c r="S311" s="139"/>
      <c r="T311" s="139"/>
    </row>
    <row r="312" spans="1:20" ht="16.350000000000001" customHeight="1">
      <c r="A312" s="147">
        <v>224</v>
      </c>
      <c r="B312" s="136" t="s">
        <v>5361</v>
      </c>
      <c r="C312" s="136" t="s">
        <v>12749</v>
      </c>
      <c r="D312" s="140">
        <v>9781482250787</v>
      </c>
      <c r="E312" s="140" t="s">
        <v>12750</v>
      </c>
      <c r="F312" s="136" t="s">
        <v>12751</v>
      </c>
      <c r="G312" s="135">
        <v>1</v>
      </c>
      <c r="H312" s="135" t="s">
        <v>9648</v>
      </c>
      <c r="I312" s="136" t="s">
        <v>12752</v>
      </c>
      <c r="J312" s="136" t="s">
        <v>12753</v>
      </c>
      <c r="K312" s="135">
        <v>2016</v>
      </c>
      <c r="L312" s="136" t="s">
        <v>11907</v>
      </c>
      <c r="M312" s="136"/>
      <c r="N312" s="149" t="s">
        <v>12754</v>
      </c>
      <c r="O312" s="141"/>
      <c r="P312" s="139"/>
      <c r="Q312" s="139"/>
      <c r="R312" s="139"/>
      <c r="S312" s="139"/>
      <c r="T312" s="139"/>
    </row>
    <row r="313" spans="1:20" ht="16.350000000000001" customHeight="1">
      <c r="A313" s="147">
        <v>128</v>
      </c>
      <c r="B313" s="136" t="s">
        <v>5239</v>
      </c>
      <c r="C313" s="136" t="s">
        <v>12302</v>
      </c>
      <c r="D313" s="140">
        <v>9781498739344</v>
      </c>
      <c r="E313" s="140" t="s">
        <v>12303</v>
      </c>
      <c r="F313" s="136" t="s">
        <v>12304</v>
      </c>
      <c r="G313" s="135">
        <v>1</v>
      </c>
      <c r="H313" s="135" t="s">
        <v>9648</v>
      </c>
      <c r="I313" s="136" t="s">
        <v>12305</v>
      </c>
      <c r="J313" s="136" t="s">
        <v>5446</v>
      </c>
      <c r="K313" s="135">
        <v>2016</v>
      </c>
      <c r="L313" s="136" t="s">
        <v>11907</v>
      </c>
      <c r="M313" s="136" t="s">
        <v>12306</v>
      </c>
      <c r="N313" s="148" t="s">
        <v>12307</v>
      </c>
      <c r="O313" s="141"/>
      <c r="P313" s="139"/>
      <c r="Q313" s="139"/>
      <c r="R313" s="139"/>
      <c r="S313" s="139"/>
      <c r="T313" s="139"/>
    </row>
    <row r="314" spans="1:20" ht="16.350000000000001" customHeight="1">
      <c r="A314" s="147">
        <v>141</v>
      </c>
      <c r="B314" s="136" t="s">
        <v>5239</v>
      </c>
      <c r="C314" s="136" t="s">
        <v>12302</v>
      </c>
      <c r="D314" s="140">
        <v>9781315181486</v>
      </c>
      <c r="E314" s="140" t="s">
        <v>12366</v>
      </c>
      <c r="F314" s="136" t="s">
        <v>12367</v>
      </c>
      <c r="G314" s="135">
        <v>1</v>
      </c>
      <c r="H314" s="135" t="s">
        <v>9626</v>
      </c>
      <c r="I314" s="136" t="s">
        <v>12368</v>
      </c>
      <c r="J314" s="136" t="s">
        <v>5446</v>
      </c>
      <c r="K314" s="135">
        <v>2017</v>
      </c>
      <c r="L314" s="136" t="s">
        <v>11907</v>
      </c>
      <c r="M314" s="136"/>
      <c r="N314" s="148" t="s">
        <v>12369</v>
      </c>
      <c r="O314" s="141"/>
      <c r="P314" s="139"/>
      <c r="Q314" s="139"/>
      <c r="R314" s="139"/>
      <c r="S314" s="139"/>
      <c r="T314" s="139"/>
    </row>
    <row r="315" spans="1:20" ht="16.350000000000001" customHeight="1">
      <c r="A315" s="147">
        <v>155</v>
      </c>
      <c r="B315" s="136" t="s">
        <v>5239</v>
      </c>
      <c r="C315" s="136" t="s">
        <v>12302</v>
      </c>
      <c r="D315" s="140">
        <v>9789814463171</v>
      </c>
      <c r="E315" s="140" t="s">
        <v>12432</v>
      </c>
      <c r="F315" s="136" t="s">
        <v>12433</v>
      </c>
      <c r="G315" s="135">
        <v>1</v>
      </c>
      <c r="H315" s="135" t="s">
        <v>9626</v>
      </c>
      <c r="I315" s="136" t="s">
        <v>12434</v>
      </c>
      <c r="J315" s="136" t="s">
        <v>12435</v>
      </c>
      <c r="K315" s="135">
        <v>2017</v>
      </c>
      <c r="L315" s="136" t="s">
        <v>11907</v>
      </c>
      <c r="M315" s="136"/>
      <c r="N315" s="149" t="s">
        <v>12436</v>
      </c>
      <c r="O315" s="141"/>
      <c r="P315" s="139"/>
      <c r="Q315" s="139"/>
      <c r="R315" s="139"/>
      <c r="S315" s="139"/>
      <c r="T315" s="139"/>
    </row>
    <row r="316" spans="1:20" ht="16.350000000000001" customHeight="1">
      <c r="A316" s="147">
        <v>157</v>
      </c>
      <c r="B316" s="136" t="s">
        <v>5239</v>
      </c>
      <c r="C316" s="136" t="s">
        <v>12302</v>
      </c>
      <c r="D316" s="140">
        <v>9780429434280</v>
      </c>
      <c r="E316" s="140" t="s">
        <v>12441</v>
      </c>
      <c r="F316" s="136" t="s">
        <v>12442</v>
      </c>
      <c r="G316" s="135">
        <v>1</v>
      </c>
      <c r="H316" s="135" t="s">
        <v>9648</v>
      </c>
      <c r="I316" s="136" t="s">
        <v>12443</v>
      </c>
      <c r="J316" s="136" t="s">
        <v>5446</v>
      </c>
      <c r="K316" s="135">
        <v>2019</v>
      </c>
      <c r="L316" s="136" t="s">
        <v>11907</v>
      </c>
      <c r="M316" s="136"/>
      <c r="N316" s="149" t="s">
        <v>12444</v>
      </c>
      <c r="O316" s="141"/>
      <c r="P316" s="139"/>
      <c r="Q316" s="139"/>
      <c r="R316" s="139"/>
      <c r="S316" s="139"/>
      <c r="T316" s="139"/>
    </row>
    <row r="317" spans="1:20" ht="16.350000000000001" customHeight="1">
      <c r="A317" s="147">
        <v>160</v>
      </c>
      <c r="B317" s="136" t="s">
        <v>5239</v>
      </c>
      <c r="C317" s="136" t="s">
        <v>12302</v>
      </c>
      <c r="D317" s="140">
        <v>9781315380520</v>
      </c>
      <c r="E317" s="140" t="s">
        <v>12454</v>
      </c>
      <c r="F317" s="136" t="s">
        <v>12455</v>
      </c>
      <c r="G317" s="135">
        <v>1</v>
      </c>
      <c r="H317" s="135" t="s">
        <v>9648</v>
      </c>
      <c r="I317" s="136" t="s">
        <v>12456</v>
      </c>
      <c r="J317" s="136" t="s">
        <v>5446</v>
      </c>
      <c r="K317" s="135">
        <v>2018</v>
      </c>
      <c r="L317" s="136" t="s">
        <v>11907</v>
      </c>
      <c r="M317" s="136"/>
      <c r="N317" s="149" t="s">
        <v>12457</v>
      </c>
      <c r="O317" s="141"/>
      <c r="P317" s="139"/>
      <c r="Q317" s="139"/>
      <c r="R317" s="139"/>
      <c r="S317" s="139"/>
      <c r="T317" s="139"/>
    </row>
    <row r="318" spans="1:20" ht="16.350000000000001" customHeight="1">
      <c r="A318" s="147">
        <v>161</v>
      </c>
      <c r="B318" s="136" t="s">
        <v>5239</v>
      </c>
      <c r="C318" s="136" t="s">
        <v>12302</v>
      </c>
      <c r="D318" s="140">
        <v>9781315380902</v>
      </c>
      <c r="E318" s="140" t="s">
        <v>12458</v>
      </c>
      <c r="F318" s="136" t="s">
        <v>12459</v>
      </c>
      <c r="G318" s="135">
        <v>1</v>
      </c>
      <c r="H318" s="135" t="s">
        <v>9626</v>
      </c>
      <c r="I318" s="136" t="s">
        <v>12460</v>
      </c>
      <c r="J318" s="136" t="s">
        <v>5446</v>
      </c>
      <c r="K318" s="135">
        <v>2017</v>
      </c>
      <c r="L318" s="136" t="s">
        <v>11907</v>
      </c>
      <c r="M318" s="136"/>
      <c r="N318" s="149" t="s">
        <v>12461</v>
      </c>
      <c r="O318" s="141"/>
      <c r="P318" s="139"/>
      <c r="Q318" s="139"/>
      <c r="R318" s="139"/>
      <c r="S318" s="139"/>
      <c r="T318" s="139"/>
    </row>
    <row r="319" spans="1:20" ht="16.350000000000001" customHeight="1">
      <c r="A319" s="147">
        <v>164</v>
      </c>
      <c r="B319" s="136" t="s">
        <v>5239</v>
      </c>
      <c r="C319" s="136" t="s">
        <v>12302</v>
      </c>
      <c r="D319" s="140">
        <v>9781315154749</v>
      </c>
      <c r="E319" s="140" t="s">
        <v>12471</v>
      </c>
      <c r="F319" s="136" t="s">
        <v>12472</v>
      </c>
      <c r="G319" s="135">
        <v>1</v>
      </c>
      <c r="H319" s="135" t="s">
        <v>9626</v>
      </c>
      <c r="I319" s="136" t="s">
        <v>12473</v>
      </c>
      <c r="J319" s="136" t="s">
        <v>5446</v>
      </c>
      <c r="K319" s="135">
        <v>2019</v>
      </c>
      <c r="L319" s="136" t="s">
        <v>11907</v>
      </c>
      <c r="M319" s="136"/>
      <c r="N319" s="149" t="s">
        <v>12474</v>
      </c>
      <c r="O319" s="141"/>
      <c r="P319" s="139"/>
      <c r="Q319" s="139"/>
      <c r="R319" s="139"/>
      <c r="S319" s="139"/>
      <c r="T319" s="139"/>
    </row>
    <row r="320" spans="1:20" ht="16.350000000000001" customHeight="1">
      <c r="A320" s="147">
        <v>169</v>
      </c>
      <c r="B320" s="136" t="s">
        <v>5239</v>
      </c>
      <c r="C320" s="136" t="s">
        <v>12302</v>
      </c>
      <c r="D320" s="140">
        <v>9781351017916</v>
      </c>
      <c r="E320" s="140" t="s">
        <v>12491</v>
      </c>
      <c r="F320" s="136" t="s">
        <v>12492</v>
      </c>
      <c r="G320" s="135">
        <v>1</v>
      </c>
      <c r="H320" s="135" t="s">
        <v>9748</v>
      </c>
      <c r="I320" s="136" t="s">
        <v>12493</v>
      </c>
      <c r="J320" s="136" t="s">
        <v>5446</v>
      </c>
      <c r="K320" s="135">
        <v>2019</v>
      </c>
      <c r="L320" s="136" t="s">
        <v>11907</v>
      </c>
      <c r="M320" s="136"/>
      <c r="N320" s="149" t="s">
        <v>12494</v>
      </c>
      <c r="O320" s="141"/>
      <c r="P320" s="139"/>
      <c r="Q320" s="139"/>
      <c r="R320" s="139"/>
      <c r="S320" s="139"/>
      <c r="T320" s="139"/>
    </row>
    <row r="321" spans="1:20" ht="16.350000000000001" customHeight="1">
      <c r="A321" s="147">
        <v>292</v>
      </c>
      <c r="B321" s="136" t="s">
        <v>5361</v>
      </c>
      <c r="C321" s="136" t="s">
        <v>13046</v>
      </c>
      <c r="D321" s="140">
        <v>9780429450556</v>
      </c>
      <c r="E321" s="140" t="s">
        <v>13047</v>
      </c>
      <c r="F321" s="136" t="s">
        <v>13048</v>
      </c>
      <c r="G321" s="135">
        <v>1</v>
      </c>
      <c r="H321" s="135" t="s">
        <v>9626</v>
      </c>
      <c r="I321" s="136" t="s">
        <v>13049</v>
      </c>
      <c r="J321" s="136" t="s">
        <v>5446</v>
      </c>
      <c r="K321" s="135">
        <v>2019</v>
      </c>
      <c r="L321" s="136" t="s">
        <v>11907</v>
      </c>
      <c r="M321" s="136"/>
      <c r="N321" s="149" t="s">
        <v>13050</v>
      </c>
      <c r="O321" s="141"/>
      <c r="P321" s="139"/>
      <c r="Q321" s="139"/>
      <c r="R321" s="139"/>
      <c r="S321" s="139"/>
      <c r="T321" s="139"/>
    </row>
    <row r="322" spans="1:20" ht="16.350000000000001" customHeight="1">
      <c r="A322" s="147">
        <v>293</v>
      </c>
      <c r="B322" s="136" t="s">
        <v>5361</v>
      </c>
      <c r="C322" s="136" t="s">
        <v>13046</v>
      </c>
      <c r="D322" s="140">
        <v>9780429450716</v>
      </c>
      <c r="E322" s="140" t="s">
        <v>13051</v>
      </c>
      <c r="F322" s="136" t="s">
        <v>13052</v>
      </c>
      <c r="G322" s="135">
        <v>1</v>
      </c>
      <c r="H322" s="135" t="s">
        <v>9626</v>
      </c>
      <c r="I322" s="136" t="s">
        <v>13049</v>
      </c>
      <c r="J322" s="136" t="s">
        <v>5446</v>
      </c>
      <c r="K322" s="135">
        <v>2019</v>
      </c>
      <c r="L322" s="136" t="s">
        <v>11907</v>
      </c>
      <c r="M322" s="136"/>
      <c r="N322" s="149" t="s">
        <v>13053</v>
      </c>
      <c r="O322" s="141"/>
      <c r="P322" s="139"/>
      <c r="Q322" s="139"/>
      <c r="R322" s="139"/>
      <c r="S322" s="139"/>
      <c r="T322" s="139"/>
    </row>
    <row r="323" spans="1:20" ht="16.350000000000001" customHeight="1">
      <c r="A323" s="156">
        <v>300</v>
      </c>
      <c r="B323" s="157" t="s">
        <v>5361</v>
      </c>
      <c r="C323" s="157" t="s">
        <v>13046</v>
      </c>
      <c r="D323" s="158">
        <v>9781315398020</v>
      </c>
      <c r="E323" s="158" t="s">
        <v>13081</v>
      </c>
      <c r="F323" s="157" t="s">
        <v>13082</v>
      </c>
      <c r="G323" s="159">
        <v>1</v>
      </c>
      <c r="H323" s="159" t="s">
        <v>9626</v>
      </c>
      <c r="I323" s="157" t="s">
        <v>13083</v>
      </c>
      <c r="J323" s="157" t="s">
        <v>12753</v>
      </c>
      <c r="K323" s="159">
        <v>2018</v>
      </c>
      <c r="L323" s="157" t="s">
        <v>11907</v>
      </c>
      <c r="M323" s="157"/>
      <c r="N323" s="160" t="s">
        <v>13084</v>
      </c>
      <c r="O323" s="141"/>
      <c r="P323" s="139"/>
      <c r="Q323" s="139"/>
      <c r="R323" s="139"/>
      <c r="S323" s="139"/>
      <c r="T323" s="139"/>
    </row>
  </sheetData>
  <sortState xmlns:xlrd2="http://schemas.microsoft.com/office/spreadsheetml/2017/richdata2" ref="A2:T323">
    <sortCondition ref="C2:C323"/>
  </sortState>
  <phoneticPr fontId="2" type="noConversion"/>
  <conditionalFormatting sqref="D2:D128">
    <cfRule type="duplicateValues" dxfId="39" priority="1"/>
  </conditionalFormatting>
  <hyperlinks>
    <hyperlink ref="N147" r:id="rId1" xr:uid="{00000000-0004-0000-0900-000000000000}"/>
    <hyperlink ref="N233" r:id="rId2" xr:uid="{00000000-0004-0000-0900-000001000000}"/>
    <hyperlink ref="N148" r:id="rId3" xr:uid="{00000000-0004-0000-0900-000002000000}"/>
    <hyperlink ref="N234" r:id="rId4" xr:uid="{00000000-0004-0000-0900-000003000000}"/>
    <hyperlink ref="N156" r:id="rId5" xr:uid="{00000000-0004-0000-0900-000004000000}"/>
    <hyperlink ref="N196" r:id="rId6" xr:uid="{00000000-0004-0000-0900-000005000000}"/>
    <hyperlink ref="N235" r:id="rId7" xr:uid="{00000000-0004-0000-0900-000006000000}"/>
    <hyperlink ref="N223" r:id="rId8" xr:uid="{00000000-0004-0000-0900-000007000000}"/>
    <hyperlink ref="N224" r:id="rId9" xr:uid="{00000000-0004-0000-0900-000008000000}"/>
    <hyperlink ref="N190" r:id="rId10" xr:uid="{00000000-0004-0000-0900-000009000000}"/>
    <hyperlink ref="N153" r:id="rId11" xr:uid="{00000000-0004-0000-0900-00000A000000}"/>
    <hyperlink ref="N236" r:id="rId12" xr:uid="{00000000-0004-0000-0900-00000B000000}"/>
    <hyperlink ref="N197" r:id="rId13" xr:uid="{00000000-0004-0000-0900-00000C000000}"/>
    <hyperlink ref="N271" r:id="rId14" xr:uid="{00000000-0004-0000-0900-00000D000000}"/>
    <hyperlink ref="N198" r:id="rId15" xr:uid="{00000000-0004-0000-0900-00000E000000}"/>
    <hyperlink ref="N171" r:id="rId16" xr:uid="{00000000-0004-0000-0900-00000F000000}"/>
    <hyperlink ref="N237" r:id="rId17" xr:uid="{00000000-0004-0000-0900-000010000000}"/>
    <hyperlink ref="N238" r:id="rId18" xr:uid="{00000000-0004-0000-0900-000011000000}"/>
    <hyperlink ref="N218" r:id="rId19" xr:uid="{00000000-0004-0000-0900-000012000000}"/>
    <hyperlink ref="N239" r:id="rId20" xr:uid="{00000000-0004-0000-0900-000013000000}"/>
    <hyperlink ref="N240" r:id="rId21" xr:uid="{00000000-0004-0000-0900-000014000000}"/>
    <hyperlink ref="N172" r:id="rId22" xr:uid="{00000000-0004-0000-0900-000015000000}"/>
    <hyperlink ref="N158" r:id="rId23" xr:uid="{00000000-0004-0000-0900-000016000000}"/>
    <hyperlink ref="N159" r:id="rId24" xr:uid="{00000000-0004-0000-0900-000017000000}"/>
    <hyperlink ref="N210" r:id="rId25" xr:uid="{00000000-0004-0000-0900-000018000000}"/>
    <hyperlink ref="N199" r:id="rId26" xr:uid="{00000000-0004-0000-0900-000019000000}"/>
    <hyperlink ref="N200" r:id="rId27" xr:uid="{00000000-0004-0000-0900-00001A000000}"/>
    <hyperlink ref="N241" r:id="rId28" xr:uid="{00000000-0004-0000-0900-00001B000000}"/>
    <hyperlink ref="N225" r:id="rId29" xr:uid="{00000000-0004-0000-0900-00001C000000}"/>
    <hyperlink ref="N173" r:id="rId30" xr:uid="{00000000-0004-0000-0900-00001D000000}"/>
    <hyperlink ref="N219" r:id="rId31" xr:uid="{00000000-0004-0000-0900-00001E000000}"/>
    <hyperlink ref="N160" r:id="rId32" xr:uid="{00000000-0004-0000-0900-00001F000000}"/>
    <hyperlink ref="N242" r:id="rId33" xr:uid="{00000000-0004-0000-0900-000020000000}"/>
    <hyperlink ref="N272" r:id="rId34" xr:uid="{00000000-0004-0000-0900-000021000000}"/>
    <hyperlink ref="N226" r:id="rId35" xr:uid="{00000000-0004-0000-0900-000022000000}"/>
    <hyperlink ref="N243" r:id="rId36" xr:uid="{00000000-0004-0000-0900-000023000000}"/>
    <hyperlink ref="N149" r:id="rId37" xr:uid="{00000000-0004-0000-0900-000024000000}"/>
    <hyperlink ref="N211" r:id="rId38" xr:uid="{00000000-0004-0000-0900-000025000000}"/>
    <hyperlink ref="N174" r:id="rId39" xr:uid="{00000000-0004-0000-0900-000026000000}"/>
    <hyperlink ref="N154" r:id="rId40" xr:uid="{00000000-0004-0000-0900-000027000000}"/>
    <hyperlink ref="N212" r:id="rId41" xr:uid="{00000000-0004-0000-0900-000028000000}"/>
    <hyperlink ref="N175" r:id="rId42" xr:uid="{00000000-0004-0000-0900-000029000000}"/>
    <hyperlink ref="N161" r:id="rId43" xr:uid="{00000000-0004-0000-0900-00002A000000}"/>
    <hyperlink ref="N162" r:id="rId44" xr:uid="{00000000-0004-0000-0900-00002B000000}"/>
    <hyperlink ref="N244" r:id="rId45" xr:uid="{00000000-0004-0000-0900-00002C000000}"/>
    <hyperlink ref="N245" r:id="rId46" xr:uid="{00000000-0004-0000-0900-00002D000000}"/>
    <hyperlink ref="N142" r:id="rId47" xr:uid="{00000000-0004-0000-0900-00002E000000}"/>
    <hyperlink ref="N246" r:id="rId48" xr:uid="{00000000-0004-0000-0900-00002F000000}"/>
    <hyperlink ref="N247" r:id="rId49" xr:uid="{00000000-0004-0000-0900-000030000000}"/>
    <hyperlink ref="N143" r:id="rId50" xr:uid="{00000000-0004-0000-0900-000031000000}"/>
    <hyperlink ref="N213" r:id="rId51" xr:uid="{00000000-0004-0000-0900-000032000000}"/>
    <hyperlink ref="N248" r:id="rId52" xr:uid="{00000000-0004-0000-0900-000033000000}"/>
    <hyperlink ref="N273" r:id="rId53" xr:uid="{00000000-0004-0000-0900-000034000000}"/>
    <hyperlink ref="N220" r:id="rId54" xr:uid="{00000000-0004-0000-0900-000035000000}"/>
    <hyperlink ref="N221" r:id="rId55" xr:uid="{00000000-0004-0000-0900-000036000000}"/>
    <hyperlink ref="N249" r:id="rId56" xr:uid="{00000000-0004-0000-0900-000037000000}"/>
    <hyperlink ref="N176" r:id="rId57" xr:uid="{00000000-0004-0000-0900-000038000000}"/>
    <hyperlink ref="N163" r:id="rId58" xr:uid="{00000000-0004-0000-0900-000039000000}"/>
    <hyperlink ref="N177" r:id="rId59" xr:uid="{00000000-0004-0000-0900-00003A000000}"/>
    <hyperlink ref="N250" r:id="rId60" xr:uid="{00000000-0004-0000-0900-00003B000000}"/>
    <hyperlink ref="N214" r:id="rId61" xr:uid="{00000000-0004-0000-0900-00003C000000}"/>
    <hyperlink ref="N274" r:id="rId62" xr:uid="{00000000-0004-0000-0900-00003D000000}"/>
    <hyperlink ref="N164" r:id="rId63" xr:uid="{00000000-0004-0000-0900-00003E000000}"/>
    <hyperlink ref="N251" r:id="rId64" xr:uid="{00000000-0004-0000-0900-00003F000000}"/>
    <hyperlink ref="N178" r:id="rId65" xr:uid="{00000000-0004-0000-0900-000040000000}"/>
    <hyperlink ref="N215" r:id="rId66" xr:uid="{00000000-0004-0000-0900-000041000000}"/>
    <hyperlink ref="N155" r:id="rId67" xr:uid="{00000000-0004-0000-0900-000042000000}"/>
    <hyperlink ref="N227" r:id="rId68" xr:uid="{00000000-0004-0000-0900-000043000000}"/>
    <hyperlink ref="N179" r:id="rId69" xr:uid="{00000000-0004-0000-0900-000044000000}"/>
    <hyperlink ref="N275" r:id="rId70" xr:uid="{00000000-0004-0000-0900-000045000000}"/>
    <hyperlink ref="N150" r:id="rId71" xr:uid="{00000000-0004-0000-0900-000046000000}"/>
    <hyperlink ref="N201" r:id="rId72" xr:uid="{00000000-0004-0000-0900-000047000000}"/>
    <hyperlink ref="N252" r:id="rId73" xr:uid="{00000000-0004-0000-0900-000048000000}"/>
    <hyperlink ref="N253" r:id="rId74" xr:uid="{00000000-0004-0000-0900-000049000000}"/>
    <hyperlink ref="N180" r:id="rId75" xr:uid="{00000000-0004-0000-0900-00004A000000}"/>
    <hyperlink ref="N254" r:id="rId76" xr:uid="{00000000-0004-0000-0900-00004B000000}"/>
    <hyperlink ref="N144" r:id="rId77" xr:uid="{00000000-0004-0000-0900-00004C000000}"/>
    <hyperlink ref="N228" r:id="rId78" xr:uid="{00000000-0004-0000-0900-00004D000000}"/>
    <hyperlink ref="N165" r:id="rId79" xr:uid="{00000000-0004-0000-0900-00004E000000}"/>
    <hyperlink ref="N166" r:id="rId80" xr:uid="{00000000-0004-0000-0900-00004F000000}"/>
    <hyperlink ref="N202" r:id="rId81" xr:uid="{00000000-0004-0000-0900-000050000000}"/>
    <hyperlink ref="N203" r:id="rId82" xr:uid="{00000000-0004-0000-0900-000051000000}"/>
    <hyperlink ref="N229" r:id="rId83" xr:uid="{00000000-0004-0000-0900-000052000000}"/>
    <hyperlink ref="N167" r:id="rId84" xr:uid="{00000000-0004-0000-0900-000053000000}"/>
    <hyperlink ref="N181" r:id="rId85" xr:uid="{00000000-0004-0000-0900-000054000000}"/>
    <hyperlink ref="N204" r:id="rId86" xr:uid="{00000000-0004-0000-0900-000055000000}"/>
    <hyperlink ref="N216" r:id="rId87" xr:uid="{00000000-0004-0000-0900-000056000000}"/>
    <hyperlink ref="N255" r:id="rId88" xr:uid="{00000000-0004-0000-0900-000057000000}"/>
    <hyperlink ref="N168" r:id="rId89" xr:uid="{00000000-0004-0000-0900-000058000000}"/>
    <hyperlink ref="N151" r:id="rId90" xr:uid="{00000000-0004-0000-0900-000059000000}"/>
    <hyperlink ref="N230" r:id="rId91" xr:uid="{00000000-0004-0000-0900-00005A000000}"/>
    <hyperlink ref="N169" r:id="rId92" xr:uid="{00000000-0004-0000-0900-00005B000000}"/>
    <hyperlink ref="N194" r:id="rId93" xr:uid="{00000000-0004-0000-0900-00005C000000}"/>
    <hyperlink ref="N256" r:id="rId94" xr:uid="{00000000-0004-0000-0900-00005D000000}"/>
    <hyperlink ref="N182" r:id="rId95" xr:uid="{00000000-0004-0000-0900-00005E000000}"/>
    <hyperlink ref="N257" r:id="rId96" xr:uid="{00000000-0004-0000-0900-00005F000000}"/>
    <hyperlink ref="N205" r:id="rId97" xr:uid="{00000000-0004-0000-0900-000060000000}"/>
    <hyperlink ref="N276" r:id="rId98" xr:uid="{00000000-0004-0000-0900-000061000000}"/>
    <hyperlink ref="N277" r:id="rId99" xr:uid="{00000000-0004-0000-0900-000062000000}"/>
    <hyperlink ref="N170" r:id="rId100" xr:uid="{00000000-0004-0000-0900-000063000000}"/>
    <hyperlink ref="N191" r:id="rId101" xr:uid="{00000000-0004-0000-0900-000064000000}"/>
    <hyperlink ref="N206" r:id="rId102" xr:uid="{00000000-0004-0000-0900-000065000000}"/>
    <hyperlink ref="N207" r:id="rId103" xr:uid="{00000000-0004-0000-0900-000066000000}"/>
    <hyperlink ref="N157" r:id="rId104" xr:uid="{00000000-0004-0000-0900-000067000000}"/>
    <hyperlink ref="N208" r:id="rId105" xr:uid="{00000000-0004-0000-0900-000068000000}"/>
    <hyperlink ref="N183" r:id="rId106" xr:uid="{00000000-0004-0000-0900-000069000000}"/>
    <hyperlink ref="N222" r:id="rId107" xr:uid="{00000000-0004-0000-0900-00006A000000}"/>
    <hyperlink ref="N258" r:id="rId108" xr:uid="{00000000-0004-0000-0900-00006B000000}"/>
    <hyperlink ref="N152" r:id="rId109" xr:uid="{00000000-0004-0000-0900-00006C000000}"/>
    <hyperlink ref="N217" r:id="rId110" xr:uid="{00000000-0004-0000-0900-00006D000000}"/>
    <hyperlink ref="N231" r:id="rId111" xr:uid="{00000000-0004-0000-0900-00006E000000}"/>
    <hyperlink ref="N259" r:id="rId112" xr:uid="{00000000-0004-0000-0900-00006F000000}"/>
    <hyperlink ref="N145" r:id="rId113" xr:uid="{00000000-0004-0000-0900-000070000000}"/>
    <hyperlink ref="N146" r:id="rId114" xr:uid="{00000000-0004-0000-0900-000071000000}"/>
    <hyperlink ref="N260" r:id="rId115" xr:uid="{00000000-0004-0000-0900-000072000000}"/>
    <hyperlink ref="N192" r:id="rId116" xr:uid="{00000000-0004-0000-0900-000073000000}"/>
    <hyperlink ref="N278" r:id="rId117" xr:uid="{00000000-0004-0000-0900-000074000000}"/>
    <hyperlink ref="N195" r:id="rId118" xr:uid="{00000000-0004-0000-0900-000075000000}"/>
    <hyperlink ref="N261" r:id="rId119" xr:uid="{00000000-0004-0000-0900-000076000000}"/>
    <hyperlink ref="N184" r:id="rId120" xr:uid="{00000000-0004-0000-0900-000077000000}"/>
    <hyperlink ref="N185" r:id="rId121" xr:uid="{00000000-0004-0000-0900-000078000000}"/>
    <hyperlink ref="N186" r:id="rId122" xr:uid="{00000000-0004-0000-0900-000079000000}"/>
    <hyperlink ref="N232" r:id="rId123" xr:uid="{00000000-0004-0000-0900-00007A000000}"/>
    <hyperlink ref="N187" r:id="rId124" xr:uid="{00000000-0004-0000-0900-00007B000000}"/>
    <hyperlink ref="N188" r:id="rId125" xr:uid="{00000000-0004-0000-0900-00007C000000}"/>
    <hyperlink ref="N189" r:id="rId126" xr:uid="{00000000-0004-0000-0900-00007D000000}"/>
    <hyperlink ref="N209" r:id="rId127" xr:uid="{00000000-0004-0000-0900-00007E000000}"/>
    <hyperlink ref="N313" r:id="rId128" xr:uid="{00000000-0004-0000-0900-00007F000000}"/>
    <hyperlink ref="N5" r:id="rId129" xr:uid="{00000000-0004-0000-0900-000080000000}"/>
    <hyperlink ref="N32" r:id="rId130" xr:uid="{00000000-0004-0000-0900-000081000000}"/>
    <hyperlink ref="N2" r:id="rId131" xr:uid="{00000000-0004-0000-0900-000082000000}"/>
    <hyperlink ref="N6" r:id="rId132" xr:uid="{00000000-0004-0000-0900-000083000000}"/>
    <hyperlink ref="N64" r:id="rId133" xr:uid="{00000000-0004-0000-0900-000084000000}"/>
    <hyperlink ref="N3" r:id="rId134" xr:uid="{00000000-0004-0000-0900-000085000000}"/>
    <hyperlink ref="N29" r:id="rId135" xr:uid="{00000000-0004-0000-0900-000086000000}"/>
    <hyperlink ref="N13" r:id="rId136" xr:uid="{00000000-0004-0000-0900-000087000000}"/>
    <hyperlink ref="N24" r:id="rId137" xr:uid="{00000000-0004-0000-0900-000088000000}"/>
    <hyperlink ref="N25" r:id="rId138" xr:uid="{00000000-0004-0000-0900-000089000000}"/>
    <hyperlink ref="N65" r:id="rId139" xr:uid="{00000000-0004-0000-0900-00008A000000}"/>
    <hyperlink ref="N33" r:id="rId140" xr:uid="{00000000-0004-0000-0900-00008B000000}"/>
    <hyperlink ref="N314" r:id="rId141" xr:uid="{00000000-0004-0000-0900-00008C000000}"/>
    <hyperlink ref="N31" r:id="rId142" xr:uid="{00000000-0004-0000-0900-00008D000000}"/>
    <hyperlink ref="N34" r:id="rId143" xr:uid="{00000000-0004-0000-0900-00008E000000}"/>
    <hyperlink ref="N10" r:id="rId144" xr:uid="{00000000-0004-0000-0900-00008F000000}"/>
    <hyperlink ref="N27" r:id="rId145" xr:uid="{00000000-0004-0000-0900-000090000000}"/>
    <hyperlink ref="N11" r:id="rId146" xr:uid="{00000000-0004-0000-0900-000091000000}"/>
    <hyperlink ref="N7" r:id="rId147" xr:uid="{00000000-0004-0000-0900-000092000000}"/>
    <hyperlink ref="N18" r:id="rId148" xr:uid="{00000000-0004-0000-0900-000093000000}"/>
    <hyperlink ref="N43" r:id="rId149" xr:uid="{00000000-0004-0000-0900-000094000000}"/>
    <hyperlink ref="N40" r:id="rId150" xr:uid="{00000000-0004-0000-0900-000095000000}"/>
    <hyperlink ref="N12" r:id="rId151" xr:uid="{00000000-0004-0000-0900-000096000000}"/>
    <hyperlink ref="N30" r:id="rId152" xr:uid="{00000000-0004-0000-0900-000097000000}"/>
    <hyperlink ref="N16" r:id="rId153" xr:uid="{00000000-0004-0000-0900-000098000000}"/>
    <hyperlink ref="N22" r:id="rId154" xr:uid="{00000000-0004-0000-0900-000099000000}"/>
    <hyperlink ref="N315" r:id="rId155" xr:uid="{00000000-0004-0000-0900-00009A000000}"/>
    <hyperlink ref="N17" r:id="rId156" xr:uid="{00000000-0004-0000-0900-00009B000000}"/>
    <hyperlink ref="N316" r:id="rId157" xr:uid="{00000000-0004-0000-0900-00009C000000}"/>
    <hyperlink ref="N28" r:id="rId158" xr:uid="{00000000-0004-0000-0900-00009D000000}"/>
    <hyperlink ref="N41" r:id="rId159" xr:uid="{00000000-0004-0000-0900-00009E000000}"/>
    <hyperlink ref="N317" r:id="rId160" xr:uid="{00000000-0004-0000-0900-00009F000000}"/>
    <hyperlink ref="N318" r:id="rId161" xr:uid="{00000000-0004-0000-0900-0000A0000000}"/>
    <hyperlink ref="N19" r:id="rId162" xr:uid="{00000000-0004-0000-0900-0000A1000000}"/>
    <hyperlink ref="N20" r:id="rId163" xr:uid="{00000000-0004-0000-0900-0000A2000000}"/>
    <hyperlink ref="N319" r:id="rId164" xr:uid="{00000000-0004-0000-0900-0000A3000000}"/>
    <hyperlink ref="N21" r:id="rId165" xr:uid="{00000000-0004-0000-0900-0000A4000000}"/>
    <hyperlink ref="N14" r:id="rId166" xr:uid="{00000000-0004-0000-0900-0000A5000000}"/>
    <hyperlink ref="N23" r:id="rId167" xr:uid="{00000000-0004-0000-0900-0000A6000000}"/>
    <hyperlink ref="N26" r:id="rId168" xr:uid="{00000000-0004-0000-0900-0000A7000000}"/>
    <hyperlink ref="N320" r:id="rId169" xr:uid="{00000000-0004-0000-0900-0000A8000000}"/>
    <hyperlink ref="N8" r:id="rId170" xr:uid="{00000000-0004-0000-0900-0000A9000000}"/>
    <hyperlink ref="N42" r:id="rId171" xr:uid="{00000000-0004-0000-0900-0000AA000000}"/>
    <hyperlink ref="N15" r:id="rId172" xr:uid="{00000000-0004-0000-0900-0000AB000000}"/>
    <hyperlink ref="N35" r:id="rId173" xr:uid="{00000000-0004-0000-0900-0000AC000000}"/>
    <hyperlink ref="N36" r:id="rId174" xr:uid="{00000000-0004-0000-0900-0000AD000000}"/>
    <hyperlink ref="N101" r:id="rId175" xr:uid="{00000000-0004-0000-0900-0000AE000000}"/>
    <hyperlink ref="N69" r:id="rId176" xr:uid="{00000000-0004-0000-0900-0000AF000000}"/>
    <hyperlink ref="N122" r:id="rId177" xr:uid="{00000000-0004-0000-0900-0000B0000000}"/>
    <hyperlink ref="N111" r:id="rId178" xr:uid="{00000000-0004-0000-0900-0000B1000000}"/>
    <hyperlink ref="N112" r:id="rId179" xr:uid="{00000000-0004-0000-0900-0000B2000000}"/>
    <hyperlink ref="N263" r:id="rId180" xr:uid="{00000000-0004-0000-0900-0000B3000000}"/>
    <hyperlink ref="N75" r:id="rId181" xr:uid="{00000000-0004-0000-0900-0000B4000000}"/>
    <hyperlink ref="N297" r:id="rId182" xr:uid="{00000000-0004-0000-0900-0000B5000000}"/>
    <hyperlink ref="N57" r:id="rId183" xr:uid="{00000000-0004-0000-0900-0000B6000000}"/>
    <hyperlink ref="N58" r:id="rId184" xr:uid="{00000000-0004-0000-0900-0000B7000000}"/>
    <hyperlink ref="N76" r:id="rId185" xr:uid="{00000000-0004-0000-0900-0000B8000000}"/>
    <hyperlink ref="N132" r:id="rId186" xr:uid="{00000000-0004-0000-0900-0000B9000000}"/>
    <hyperlink ref="N298" r:id="rId187" xr:uid="{00000000-0004-0000-0900-0000BA000000}"/>
    <hyperlink ref="N77" r:id="rId188" xr:uid="{00000000-0004-0000-0900-0000BB000000}"/>
  </hyperlinks>
  <pageMargins left="0.7" right="0.7" top="0.75" bottom="0.75" header="0.3" footer="0.3"/>
  <tableParts count="1">
    <tablePart r:id="rId189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6AC1-26E1-4EAE-89CE-A072527A798C}">
  <dimension ref="A1:P120"/>
  <sheetViews>
    <sheetView topLeftCell="C97" workbookViewId="0">
      <selection activeCell="F75" sqref="F75"/>
    </sheetView>
  </sheetViews>
  <sheetFormatPr defaultColWidth="9" defaultRowHeight="16.2"/>
  <cols>
    <col min="1" max="1" width="4.77734375" style="99" hidden="1" customWidth="1"/>
    <col min="2" max="2" width="7.44140625" style="99" hidden="1" customWidth="1"/>
    <col min="3" max="3" width="34.33203125" style="99" customWidth="1"/>
    <col min="4" max="4" width="13.109375" style="190" hidden="1" customWidth="1"/>
    <col min="5" max="5" width="12.77734375" style="190" hidden="1" customWidth="1"/>
    <col min="6" max="6" width="68.88671875" style="190" customWidth="1"/>
    <col min="7" max="7" width="4.77734375" style="190" hidden="1" customWidth="1"/>
    <col min="8" max="8" width="7.21875" style="190" hidden="1" customWidth="1"/>
    <col min="9" max="9" width="26.44140625" style="190" customWidth="1"/>
    <col min="10" max="10" width="0" style="190" hidden="1" customWidth="1"/>
    <col min="11" max="11" width="10.6640625" style="190" customWidth="1"/>
    <col min="12" max="12" width="0" style="190" hidden="1" customWidth="1"/>
    <col min="13" max="13" width="12.33203125" style="190" hidden="1" customWidth="1"/>
    <col min="14" max="14" width="4.77734375" style="190" hidden="1" customWidth="1"/>
    <col min="15" max="15" width="46.109375" style="99" customWidth="1"/>
    <col min="16" max="16" width="42.6640625" style="99" hidden="1" customWidth="1"/>
    <col min="17" max="16384" width="9" style="99"/>
  </cols>
  <sheetData>
    <row r="1" spans="1:16">
      <c r="A1" s="161" t="s">
        <v>13179</v>
      </c>
      <c r="B1" s="162" t="s">
        <v>1</v>
      </c>
      <c r="C1" s="162" t="s">
        <v>2</v>
      </c>
      <c r="D1" s="163" t="s">
        <v>13180</v>
      </c>
      <c r="E1" s="163" t="s">
        <v>13181</v>
      </c>
      <c r="F1" s="164" t="s">
        <v>7</v>
      </c>
      <c r="G1" s="162" t="s">
        <v>12</v>
      </c>
      <c r="H1" s="162" t="s">
        <v>9</v>
      </c>
      <c r="I1" s="162" t="s">
        <v>10</v>
      </c>
      <c r="J1" s="162" t="s">
        <v>11</v>
      </c>
      <c r="K1" s="162" t="s">
        <v>8</v>
      </c>
      <c r="L1" s="162" t="s">
        <v>11381</v>
      </c>
      <c r="M1" s="162" t="s">
        <v>13182</v>
      </c>
      <c r="N1" s="165" t="s">
        <v>11382</v>
      </c>
      <c r="O1" s="166" t="s">
        <v>13183</v>
      </c>
      <c r="P1" s="167" t="s">
        <v>13184</v>
      </c>
    </row>
    <row r="2" spans="1:16">
      <c r="A2" s="168">
        <v>134</v>
      </c>
      <c r="B2" s="169" t="s">
        <v>5239</v>
      </c>
      <c r="C2" s="169" t="s">
        <v>13185</v>
      </c>
      <c r="D2" s="170" t="s">
        <v>13186</v>
      </c>
      <c r="E2" s="170" t="s">
        <v>13187</v>
      </c>
      <c r="F2" s="169" t="s">
        <v>13188</v>
      </c>
      <c r="G2" s="171">
        <v>1</v>
      </c>
      <c r="H2" s="171">
        <v>1</v>
      </c>
      <c r="I2" s="169" t="s">
        <v>13189</v>
      </c>
      <c r="J2" s="169" t="s">
        <v>5446</v>
      </c>
      <c r="K2" s="171">
        <v>2020</v>
      </c>
      <c r="L2" s="169" t="s">
        <v>11387</v>
      </c>
      <c r="M2" s="169" t="s">
        <v>10656</v>
      </c>
      <c r="N2" s="169"/>
      <c r="O2" s="172" t="str">
        <f t="shared" ref="O2:O37" si="0">HYPERLINK(P2)</f>
        <v>https://www.taylorfrancis.com/books/9781003000358</v>
      </c>
      <c r="P2" s="173" t="s">
        <v>13190</v>
      </c>
    </row>
    <row r="3" spans="1:16">
      <c r="A3" s="168">
        <v>136</v>
      </c>
      <c r="B3" s="169" t="s">
        <v>5239</v>
      </c>
      <c r="C3" s="169" t="s">
        <v>13185</v>
      </c>
      <c r="D3" s="170" t="s">
        <v>13191</v>
      </c>
      <c r="E3" s="170" t="s">
        <v>13192</v>
      </c>
      <c r="F3" s="169" t="s">
        <v>13193</v>
      </c>
      <c r="G3" s="171">
        <v>1</v>
      </c>
      <c r="H3" s="171">
        <v>1</v>
      </c>
      <c r="I3" s="169" t="s">
        <v>13194</v>
      </c>
      <c r="J3" s="169" t="s">
        <v>5446</v>
      </c>
      <c r="K3" s="171">
        <v>2016</v>
      </c>
      <c r="L3" s="169" t="s">
        <v>11387</v>
      </c>
      <c r="M3" s="169" t="s">
        <v>10656</v>
      </c>
      <c r="N3" s="169"/>
      <c r="O3" s="172" t="str">
        <f t="shared" si="0"/>
        <v>https://www.taylorfrancis.com/books/9780429166501</v>
      </c>
      <c r="P3" s="173" t="s">
        <v>13195</v>
      </c>
    </row>
    <row r="4" spans="1:16">
      <c r="A4" s="168">
        <v>144</v>
      </c>
      <c r="B4" s="169" t="s">
        <v>5239</v>
      </c>
      <c r="C4" s="169" t="s">
        <v>13185</v>
      </c>
      <c r="D4" s="170" t="s">
        <v>13196</v>
      </c>
      <c r="E4" s="170" t="s">
        <v>13197</v>
      </c>
      <c r="F4" s="169" t="s">
        <v>13198</v>
      </c>
      <c r="G4" s="171">
        <v>1</v>
      </c>
      <c r="H4" s="171">
        <v>2</v>
      </c>
      <c r="I4" s="174" t="s">
        <v>13199</v>
      </c>
      <c r="J4" s="169" t="s">
        <v>5446</v>
      </c>
      <c r="K4" s="171">
        <v>2020</v>
      </c>
      <c r="L4" s="169" t="s">
        <v>11387</v>
      </c>
      <c r="M4" s="169" t="s">
        <v>10656</v>
      </c>
      <c r="N4" s="169"/>
      <c r="O4" s="172" t="str">
        <f t="shared" si="0"/>
        <v>https://www.taylorfrancis.com/books/9780429286001</v>
      </c>
      <c r="P4" s="173" t="s">
        <v>13200</v>
      </c>
    </row>
    <row r="5" spans="1:16">
      <c r="A5" s="168">
        <v>148</v>
      </c>
      <c r="B5" s="169" t="s">
        <v>5239</v>
      </c>
      <c r="C5" s="169" t="s">
        <v>13201</v>
      </c>
      <c r="D5" s="170" t="s">
        <v>13202</v>
      </c>
      <c r="E5" s="170" t="s">
        <v>13203</v>
      </c>
      <c r="F5" s="169" t="s">
        <v>13204</v>
      </c>
      <c r="G5" s="171">
        <v>1</v>
      </c>
      <c r="H5" s="171">
        <v>8</v>
      </c>
      <c r="I5" s="169" t="s">
        <v>13205</v>
      </c>
      <c r="J5" s="169" t="s">
        <v>5446</v>
      </c>
      <c r="K5" s="171">
        <v>2020</v>
      </c>
      <c r="L5" s="169" t="s">
        <v>11387</v>
      </c>
      <c r="M5" s="169" t="s">
        <v>10656</v>
      </c>
      <c r="N5" s="169"/>
      <c r="O5" s="172" t="str">
        <f t="shared" si="0"/>
        <v>https://www.taylorfrancis.com/books/9780367371944</v>
      </c>
      <c r="P5" s="173" t="s">
        <v>13206</v>
      </c>
    </row>
    <row r="6" spans="1:16">
      <c r="A6" s="168">
        <v>131</v>
      </c>
      <c r="B6" s="169" t="s">
        <v>5239</v>
      </c>
      <c r="C6" s="169" t="s">
        <v>13207</v>
      </c>
      <c r="D6" s="170" t="s">
        <v>13208</v>
      </c>
      <c r="E6" s="170" t="s">
        <v>13209</v>
      </c>
      <c r="F6" s="169" t="s">
        <v>13210</v>
      </c>
      <c r="G6" s="171">
        <v>1</v>
      </c>
      <c r="H6" s="171">
        <v>6</v>
      </c>
      <c r="I6" s="169" t="s">
        <v>13211</v>
      </c>
      <c r="J6" s="169" t="s">
        <v>5446</v>
      </c>
      <c r="K6" s="171">
        <v>2020</v>
      </c>
      <c r="L6" s="169" t="s">
        <v>11387</v>
      </c>
      <c r="M6" s="169" t="s">
        <v>10656</v>
      </c>
      <c r="N6" s="169"/>
      <c r="O6" s="172" t="str">
        <f t="shared" si="0"/>
        <v>https://www.taylorfrancis.com/books/9781351208994</v>
      </c>
      <c r="P6" s="173" t="s">
        <v>13212</v>
      </c>
    </row>
    <row r="7" spans="1:16">
      <c r="A7" s="168">
        <v>153</v>
      </c>
      <c r="B7" s="169" t="s">
        <v>5239</v>
      </c>
      <c r="C7" s="169" t="s">
        <v>13207</v>
      </c>
      <c r="D7" s="170" t="s">
        <v>13213</v>
      </c>
      <c r="E7" s="170" t="s">
        <v>13214</v>
      </c>
      <c r="F7" s="169" t="s">
        <v>13215</v>
      </c>
      <c r="G7" s="171">
        <v>1</v>
      </c>
      <c r="H7" s="171">
        <v>1</v>
      </c>
      <c r="I7" s="169" t="s">
        <v>13216</v>
      </c>
      <c r="J7" s="169" t="s">
        <v>5446</v>
      </c>
      <c r="K7" s="171">
        <v>2020</v>
      </c>
      <c r="L7" s="169" t="s">
        <v>11387</v>
      </c>
      <c r="M7" s="169" t="s">
        <v>10656</v>
      </c>
      <c r="N7" s="169"/>
      <c r="O7" s="172" t="str">
        <f t="shared" si="0"/>
        <v>https://www.taylorfrancis.com/books/9781315165622</v>
      </c>
      <c r="P7" s="173" t="s">
        <v>13217</v>
      </c>
    </row>
    <row r="8" spans="1:16">
      <c r="A8" s="168">
        <v>129</v>
      </c>
      <c r="B8" s="169" t="s">
        <v>5239</v>
      </c>
      <c r="C8" s="169" t="s">
        <v>13218</v>
      </c>
      <c r="D8" s="170" t="s">
        <v>13219</v>
      </c>
      <c r="E8" s="170" t="s">
        <v>13220</v>
      </c>
      <c r="F8" s="169" t="s">
        <v>13221</v>
      </c>
      <c r="G8" s="171">
        <v>1</v>
      </c>
      <c r="H8" s="171">
        <v>1</v>
      </c>
      <c r="I8" s="169" t="s">
        <v>13222</v>
      </c>
      <c r="J8" s="169" t="s">
        <v>5446</v>
      </c>
      <c r="K8" s="171">
        <v>2020</v>
      </c>
      <c r="L8" s="169" t="s">
        <v>11387</v>
      </c>
      <c r="M8" s="169" t="s">
        <v>10656</v>
      </c>
      <c r="N8" s="169"/>
      <c r="O8" s="172" t="str">
        <f t="shared" si="0"/>
        <v>https://www.taylorfrancis.com/books/9780429489129</v>
      </c>
      <c r="P8" s="173" t="s">
        <v>13223</v>
      </c>
    </row>
    <row r="9" spans="1:16">
      <c r="A9" s="168">
        <v>143</v>
      </c>
      <c r="B9" s="169" t="s">
        <v>5239</v>
      </c>
      <c r="C9" s="169" t="s">
        <v>13218</v>
      </c>
      <c r="D9" s="170" t="s">
        <v>13224</v>
      </c>
      <c r="E9" s="170" t="s">
        <v>13225</v>
      </c>
      <c r="F9" s="169" t="s">
        <v>13226</v>
      </c>
      <c r="G9" s="171">
        <v>1</v>
      </c>
      <c r="H9" s="171">
        <v>1</v>
      </c>
      <c r="I9" s="169" t="s">
        <v>13227</v>
      </c>
      <c r="J9" s="169" t="s">
        <v>5446</v>
      </c>
      <c r="K9" s="171">
        <v>2017</v>
      </c>
      <c r="L9" s="169" t="s">
        <v>11387</v>
      </c>
      <c r="M9" s="169" t="s">
        <v>10656</v>
      </c>
      <c r="N9" s="169"/>
      <c r="O9" s="172" t="str">
        <f t="shared" si="0"/>
        <v>https://www.taylorfrancis.com/books/9781315153124</v>
      </c>
      <c r="P9" s="173" t="s">
        <v>13228</v>
      </c>
    </row>
    <row r="10" spans="1:16">
      <c r="A10" s="168">
        <v>152</v>
      </c>
      <c r="B10" s="169" t="s">
        <v>5239</v>
      </c>
      <c r="C10" s="169" t="s">
        <v>13218</v>
      </c>
      <c r="D10" s="170" t="s">
        <v>13229</v>
      </c>
      <c r="E10" s="170" t="s">
        <v>13230</v>
      </c>
      <c r="F10" s="169" t="s">
        <v>13231</v>
      </c>
      <c r="G10" s="171">
        <v>1</v>
      </c>
      <c r="H10" s="171">
        <v>1</v>
      </c>
      <c r="I10" s="169" t="s">
        <v>13232</v>
      </c>
      <c r="J10" s="169" t="s">
        <v>5446</v>
      </c>
      <c r="K10" s="171">
        <v>2020</v>
      </c>
      <c r="L10" s="169" t="s">
        <v>11387</v>
      </c>
      <c r="M10" s="169" t="s">
        <v>10656</v>
      </c>
      <c r="N10" s="169"/>
      <c r="O10" s="172" t="str">
        <f t="shared" si="0"/>
        <v>https://www.taylorfrancis.com/books/9781315112374</v>
      </c>
      <c r="P10" s="173" t="s">
        <v>13233</v>
      </c>
    </row>
    <row r="11" spans="1:16">
      <c r="A11" s="168">
        <v>161</v>
      </c>
      <c r="B11" s="169" t="s">
        <v>5239</v>
      </c>
      <c r="C11" s="169" t="s">
        <v>13218</v>
      </c>
      <c r="D11" s="170" t="s">
        <v>13234</v>
      </c>
      <c r="E11" s="170" t="s">
        <v>13235</v>
      </c>
      <c r="F11" s="169" t="s">
        <v>13236</v>
      </c>
      <c r="G11" s="171">
        <v>1</v>
      </c>
      <c r="H11" s="171">
        <v>1</v>
      </c>
      <c r="I11" s="169" t="s">
        <v>13237</v>
      </c>
      <c r="J11" s="169" t="s">
        <v>5446</v>
      </c>
      <c r="K11" s="171">
        <v>2020</v>
      </c>
      <c r="L11" s="169" t="s">
        <v>11387</v>
      </c>
      <c r="M11" s="169" t="s">
        <v>10656</v>
      </c>
      <c r="N11" s="169"/>
      <c r="O11" s="172" t="str">
        <f t="shared" si="0"/>
        <v>https://www.taylorfrancis.com/books/9781351235709</v>
      </c>
      <c r="P11" s="173" t="s">
        <v>13238</v>
      </c>
    </row>
    <row r="12" spans="1:16">
      <c r="A12" s="168">
        <v>165</v>
      </c>
      <c r="B12" s="169" t="s">
        <v>5239</v>
      </c>
      <c r="C12" s="169" t="s">
        <v>13218</v>
      </c>
      <c r="D12" s="170" t="s">
        <v>13239</v>
      </c>
      <c r="E12" s="170" t="s">
        <v>13240</v>
      </c>
      <c r="F12" s="169" t="s">
        <v>13241</v>
      </c>
      <c r="G12" s="171">
        <v>1</v>
      </c>
      <c r="H12" s="171">
        <v>1</v>
      </c>
      <c r="I12" s="169" t="s">
        <v>13242</v>
      </c>
      <c r="J12" s="169" t="s">
        <v>5446</v>
      </c>
      <c r="K12" s="171">
        <v>2019</v>
      </c>
      <c r="L12" s="169" t="s">
        <v>11387</v>
      </c>
      <c r="M12" s="169" t="s">
        <v>10656</v>
      </c>
      <c r="N12" s="169"/>
      <c r="O12" s="172" t="str">
        <f t="shared" si="0"/>
        <v>https://www.taylorfrancis.com/books/9780429507250</v>
      </c>
      <c r="P12" s="173" t="s">
        <v>13243</v>
      </c>
    </row>
    <row r="13" spans="1:16">
      <c r="A13" s="168">
        <v>139</v>
      </c>
      <c r="B13" s="169" t="s">
        <v>5239</v>
      </c>
      <c r="C13" s="169" t="s">
        <v>13244</v>
      </c>
      <c r="D13" s="170" t="s">
        <v>13245</v>
      </c>
      <c r="E13" s="170" t="s">
        <v>13246</v>
      </c>
      <c r="F13" s="169" t="s">
        <v>13247</v>
      </c>
      <c r="G13" s="171">
        <v>1</v>
      </c>
      <c r="H13" s="171">
        <v>1</v>
      </c>
      <c r="I13" s="169" t="s">
        <v>13248</v>
      </c>
      <c r="J13" s="169" t="s">
        <v>5446</v>
      </c>
      <c r="K13" s="171">
        <v>2020</v>
      </c>
      <c r="L13" s="169" t="s">
        <v>11387</v>
      </c>
      <c r="M13" s="169" t="s">
        <v>10656</v>
      </c>
      <c r="N13" s="169"/>
      <c r="O13" s="172" t="str">
        <f t="shared" si="0"/>
        <v>https://www.taylorfrancis.com/books/9780429443077</v>
      </c>
      <c r="P13" s="173" t="s">
        <v>13249</v>
      </c>
    </row>
    <row r="14" spans="1:16">
      <c r="A14" s="168">
        <v>147</v>
      </c>
      <c r="B14" s="169" t="s">
        <v>5239</v>
      </c>
      <c r="C14" s="169" t="s">
        <v>13250</v>
      </c>
      <c r="D14" s="170" t="s">
        <v>13251</v>
      </c>
      <c r="E14" s="170" t="s">
        <v>13252</v>
      </c>
      <c r="F14" s="169" t="s">
        <v>13253</v>
      </c>
      <c r="G14" s="171">
        <v>1</v>
      </c>
      <c r="H14" s="171">
        <v>2</v>
      </c>
      <c r="I14" s="169" t="s">
        <v>13254</v>
      </c>
      <c r="J14" s="169" t="s">
        <v>5446</v>
      </c>
      <c r="K14" s="171">
        <v>2020</v>
      </c>
      <c r="L14" s="169" t="s">
        <v>11387</v>
      </c>
      <c r="M14" s="169" t="s">
        <v>10656</v>
      </c>
      <c r="N14" s="169"/>
      <c r="O14" s="172" t="str">
        <f t="shared" si="0"/>
        <v>https://www.taylorfrancis.com/books/9781315118086</v>
      </c>
      <c r="P14" s="173" t="s">
        <v>13255</v>
      </c>
    </row>
    <row r="15" spans="1:16">
      <c r="A15" s="168">
        <v>133</v>
      </c>
      <c r="B15" s="169" t="s">
        <v>5239</v>
      </c>
      <c r="C15" s="169" t="s">
        <v>13256</v>
      </c>
      <c r="D15" s="170" t="s">
        <v>13257</v>
      </c>
      <c r="E15" s="170" t="s">
        <v>13258</v>
      </c>
      <c r="F15" s="169" t="s">
        <v>13259</v>
      </c>
      <c r="G15" s="171">
        <v>1</v>
      </c>
      <c r="H15" s="171">
        <v>3</v>
      </c>
      <c r="I15" s="169" t="s">
        <v>13260</v>
      </c>
      <c r="J15" s="169" t="s">
        <v>5446</v>
      </c>
      <c r="K15" s="171">
        <v>2020</v>
      </c>
      <c r="L15" s="169" t="s">
        <v>11387</v>
      </c>
      <c r="M15" s="169" t="s">
        <v>10656</v>
      </c>
      <c r="N15" s="169"/>
      <c r="O15" s="172" t="str">
        <f t="shared" si="0"/>
        <v>https://www.taylorfrancis.com/books/9780429326240</v>
      </c>
      <c r="P15" s="173" t="s">
        <v>13261</v>
      </c>
    </row>
    <row r="16" spans="1:16">
      <c r="A16" s="168">
        <v>142</v>
      </c>
      <c r="B16" s="169" t="s">
        <v>5239</v>
      </c>
      <c r="C16" s="169" t="s">
        <v>13262</v>
      </c>
      <c r="D16" s="170" t="s">
        <v>13263</v>
      </c>
      <c r="E16" s="170" t="s">
        <v>13264</v>
      </c>
      <c r="F16" s="169" t="s">
        <v>13265</v>
      </c>
      <c r="G16" s="171">
        <v>1</v>
      </c>
      <c r="H16" s="171">
        <v>1</v>
      </c>
      <c r="I16" s="169" t="s">
        <v>13266</v>
      </c>
      <c r="J16" s="169" t="s">
        <v>5446</v>
      </c>
      <c r="K16" s="171">
        <v>2020</v>
      </c>
      <c r="L16" s="169" t="s">
        <v>11387</v>
      </c>
      <c r="M16" s="169" t="s">
        <v>10656</v>
      </c>
      <c r="N16" s="169"/>
      <c r="O16" s="172" t="str">
        <f t="shared" si="0"/>
        <v>https://www.taylorfrancis.com/books/9780429326196</v>
      </c>
      <c r="P16" s="173" t="s">
        <v>13267</v>
      </c>
    </row>
    <row r="17" spans="1:16">
      <c r="A17" s="168">
        <v>156</v>
      </c>
      <c r="B17" s="169" t="s">
        <v>5239</v>
      </c>
      <c r="C17" s="169" t="s">
        <v>13268</v>
      </c>
      <c r="D17" s="170" t="s">
        <v>13269</v>
      </c>
      <c r="E17" s="170" t="s">
        <v>13270</v>
      </c>
      <c r="F17" s="169" t="s">
        <v>13271</v>
      </c>
      <c r="G17" s="171">
        <v>1</v>
      </c>
      <c r="H17" s="171">
        <v>3</v>
      </c>
      <c r="I17" s="169" t="s">
        <v>13272</v>
      </c>
      <c r="J17" s="169" t="s">
        <v>5446</v>
      </c>
      <c r="K17" s="171">
        <v>2017</v>
      </c>
      <c r="L17" s="169" t="s">
        <v>11387</v>
      </c>
      <c r="M17" s="169" t="s">
        <v>10656</v>
      </c>
      <c r="N17" s="169"/>
      <c r="O17" s="172" t="str">
        <f t="shared" si="0"/>
        <v>https://www.taylorfrancis.com/books/9781315113791</v>
      </c>
      <c r="P17" s="173" t="s">
        <v>13273</v>
      </c>
    </row>
    <row r="18" spans="1:16">
      <c r="A18" s="168">
        <v>160</v>
      </c>
      <c r="B18" s="169" t="s">
        <v>5239</v>
      </c>
      <c r="C18" s="169" t="s">
        <v>13268</v>
      </c>
      <c r="D18" s="170" t="s">
        <v>13274</v>
      </c>
      <c r="E18" s="170" t="s">
        <v>13275</v>
      </c>
      <c r="F18" s="169" t="s">
        <v>13276</v>
      </c>
      <c r="G18" s="171">
        <v>1</v>
      </c>
      <c r="H18" s="171">
        <v>6</v>
      </c>
      <c r="I18" s="169" t="s">
        <v>13277</v>
      </c>
      <c r="J18" s="169" t="s">
        <v>5446</v>
      </c>
      <c r="K18" s="171">
        <v>2019</v>
      </c>
      <c r="L18" s="169" t="s">
        <v>11387</v>
      </c>
      <c r="M18" s="169" t="s">
        <v>10656</v>
      </c>
      <c r="N18" s="169"/>
      <c r="O18" s="172" t="str">
        <f t="shared" si="0"/>
        <v>https://www.taylorfrancis.com/books/9781315113982</v>
      </c>
      <c r="P18" s="173" t="s">
        <v>13278</v>
      </c>
    </row>
    <row r="19" spans="1:16">
      <c r="A19" s="168">
        <v>135</v>
      </c>
      <c r="B19" s="169" t="s">
        <v>5239</v>
      </c>
      <c r="C19" s="169" t="s">
        <v>13279</v>
      </c>
      <c r="D19" s="170" t="s">
        <v>13280</v>
      </c>
      <c r="E19" s="170" t="s">
        <v>13281</v>
      </c>
      <c r="F19" s="169" t="s">
        <v>13282</v>
      </c>
      <c r="G19" s="171">
        <v>1</v>
      </c>
      <c r="H19" s="171">
        <v>1</v>
      </c>
      <c r="I19" s="169" t="s">
        <v>13283</v>
      </c>
      <c r="J19" s="169" t="s">
        <v>5446</v>
      </c>
      <c r="K19" s="171">
        <v>2017</v>
      </c>
      <c r="L19" s="169" t="s">
        <v>11387</v>
      </c>
      <c r="M19" s="169" t="s">
        <v>10656</v>
      </c>
      <c r="N19" s="169"/>
      <c r="O19" s="172" t="str">
        <f t="shared" si="0"/>
        <v>https://www.taylorfrancis.com/books/9781315380735</v>
      </c>
      <c r="P19" s="173" t="s">
        <v>13284</v>
      </c>
    </row>
    <row r="20" spans="1:16">
      <c r="A20" s="168">
        <v>141</v>
      </c>
      <c r="B20" s="169" t="s">
        <v>5239</v>
      </c>
      <c r="C20" s="169" t="s">
        <v>13279</v>
      </c>
      <c r="D20" s="170" t="s">
        <v>13285</v>
      </c>
      <c r="E20" s="170" t="s">
        <v>13286</v>
      </c>
      <c r="F20" s="169" t="s">
        <v>13287</v>
      </c>
      <c r="G20" s="171">
        <v>1</v>
      </c>
      <c r="H20" s="171">
        <v>5</v>
      </c>
      <c r="I20" s="169" t="s">
        <v>13288</v>
      </c>
      <c r="J20" s="169" t="s">
        <v>5446</v>
      </c>
      <c r="K20" s="171">
        <v>2017</v>
      </c>
      <c r="L20" s="169" t="s">
        <v>11387</v>
      </c>
      <c r="M20" s="169" t="s">
        <v>10656</v>
      </c>
      <c r="N20" s="169"/>
      <c r="O20" s="172" t="str">
        <f t="shared" si="0"/>
        <v>https://www.taylorfrancis.com/books/9781315381572</v>
      </c>
      <c r="P20" s="173" t="s">
        <v>13289</v>
      </c>
    </row>
    <row r="21" spans="1:16">
      <c r="A21" s="168">
        <v>138</v>
      </c>
      <c r="B21" s="169" t="s">
        <v>5239</v>
      </c>
      <c r="C21" s="169" t="s">
        <v>13290</v>
      </c>
      <c r="D21" s="170" t="s">
        <v>13291</v>
      </c>
      <c r="E21" s="170" t="s">
        <v>13292</v>
      </c>
      <c r="F21" s="169" t="s">
        <v>13293</v>
      </c>
      <c r="G21" s="171">
        <v>1</v>
      </c>
      <c r="H21" s="171">
        <v>1</v>
      </c>
      <c r="I21" s="169" t="s">
        <v>13294</v>
      </c>
      <c r="J21" s="169" t="s">
        <v>5446</v>
      </c>
      <c r="K21" s="171">
        <v>2019</v>
      </c>
      <c r="L21" s="169" t="s">
        <v>11387</v>
      </c>
      <c r="M21" s="169" t="s">
        <v>10656</v>
      </c>
      <c r="N21" s="169"/>
      <c r="O21" s="172" t="str">
        <f t="shared" si="0"/>
        <v>https://www.taylorfrancis.com/books/9781315112107</v>
      </c>
      <c r="P21" s="173" t="s">
        <v>13295</v>
      </c>
    </row>
    <row r="22" spans="1:16">
      <c r="A22" s="168">
        <v>140</v>
      </c>
      <c r="B22" s="169" t="s">
        <v>5239</v>
      </c>
      <c r="C22" s="169" t="s">
        <v>13296</v>
      </c>
      <c r="D22" s="170" t="s">
        <v>13297</v>
      </c>
      <c r="E22" s="170" t="s">
        <v>13298</v>
      </c>
      <c r="F22" s="169" t="s">
        <v>13299</v>
      </c>
      <c r="G22" s="171">
        <v>1</v>
      </c>
      <c r="H22" s="171">
        <v>9</v>
      </c>
      <c r="I22" s="169" t="s">
        <v>13300</v>
      </c>
      <c r="J22" s="169" t="s">
        <v>5446</v>
      </c>
      <c r="K22" s="171">
        <v>2020</v>
      </c>
      <c r="L22" s="169" t="s">
        <v>11387</v>
      </c>
      <c r="M22" s="169" t="s">
        <v>10656</v>
      </c>
      <c r="N22" s="169"/>
      <c r="O22" s="172" t="str">
        <f t="shared" si="0"/>
        <v>https://www.taylorfrancis.com/books/9781351188470</v>
      </c>
      <c r="P22" s="173" t="s">
        <v>13301</v>
      </c>
    </row>
    <row r="23" spans="1:16">
      <c r="A23" s="168">
        <v>157</v>
      </c>
      <c r="B23" s="169" t="s">
        <v>5239</v>
      </c>
      <c r="C23" s="169" t="s">
        <v>13296</v>
      </c>
      <c r="D23" s="170" t="s">
        <v>13302</v>
      </c>
      <c r="E23" s="170" t="s">
        <v>13303</v>
      </c>
      <c r="F23" s="169" t="s">
        <v>13304</v>
      </c>
      <c r="G23" s="171">
        <v>1</v>
      </c>
      <c r="H23" s="171">
        <v>5</v>
      </c>
      <c r="I23" s="169" t="s">
        <v>13305</v>
      </c>
      <c r="J23" s="169" t="s">
        <v>5446</v>
      </c>
      <c r="K23" s="171">
        <v>2018</v>
      </c>
      <c r="L23" s="169" t="s">
        <v>11387</v>
      </c>
      <c r="M23" s="169" t="s">
        <v>10656</v>
      </c>
      <c r="N23" s="169"/>
      <c r="O23" s="172" t="str">
        <f t="shared" si="0"/>
        <v>https://www.taylorfrancis.com/books/9781351228244</v>
      </c>
      <c r="P23" s="173" t="s">
        <v>13306</v>
      </c>
    </row>
    <row r="24" spans="1:16">
      <c r="A24" s="168">
        <v>154</v>
      </c>
      <c r="B24" s="169" t="s">
        <v>5239</v>
      </c>
      <c r="C24" s="169" t="s">
        <v>13307</v>
      </c>
      <c r="D24" s="170" t="s">
        <v>13308</v>
      </c>
      <c r="E24" s="170" t="s">
        <v>13309</v>
      </c>
      <c r="F24" s="169" t="s">
        <v>13310</v>
      </c>
      <c r="G24" s="171">
        <v>1</v>
      </c>
      <c r="H24" s="171">
        <v>1</v>
      </c>
      <c r="I24" s="169" t="s">
        <v>13311</v>
      </c>
      <c r="J24" s="169" t="s">
        <v>5446</v>
      </c>
      <c r="K24" s="171">
        <v>2020</v>
      </c>
      <c r="L24" s="169" t="s">
        <v>11387</v>
      </c>
      <c r="M24" s="169" t="s">
        <v>10656</v>
      </c>
      <c r="N24" s="169"/>
      <c r="O24" s="172" t="str">
        <f t="shared" si="0"/>
        <v>https://www.taylorfrancis.com/books/9780429024405</v>
      </c>
      <c r="P24" s="173" t="s">
        <v>13312</v>
      </c>
    </row>
    <row r="25" spans="1:16">
      <c r="A25" s="168">
        <v>159</v>
      </c>
      <c r="B25" s="169" t="s">
        <v>5239</v>
      </c>
      <c r="C25" s="169" t="s">
        <v>13307</v>
      </c>
      <c r="D25" s="170" t="s">
        <v>13313</v>
      </c>
      <c r="E25" s="170" t="s">
        <v>13314</v>
      </c>
      <c r="F25" s="169" t="s">
        <v>13315</v>
      </c>
      <c r="G25" s="171">
        <v>1</v>
      </c>
      <c r="H25" s="171">
        <v>1</v>
      </c>
      <c r="I25" s="169" t="s">
        <v>13316</v>
      </c>
      <c r="J25" s="169" t="s">
        <v>5446</v>
      </c>
      <c r="K25" s="171">
        <v>2020</v>
      </c>
      <c r="L25" s="169" t="s">
        <v>11387</v>
      </c>
      <c r="M25" s="169" t="s">
        <v>10656</v>
      </c>
      <c r="N25" s="169"/>
      <c r="O25" s="172" t="str">
        <f t="shared" si="0"/>
        <v>https://www.taylorfrancis.com/books/9780429275081</v>
      </c>
      <c r="P25" s="173" t="s">
        <v>13317</v>
      </c>
    </row>
    <row r="26" spans="1:16">
      <c r="A26" s="168">
        <v>137</v>
      </c>
      <c r="B26" s="169" t="s">
        <v>5239</v>
      </c>
      <c r="C26" s="169" t="s">
        <v>13318</v>
      </c>
      <c r="D26" s="170" t="s">
        <v>13319</v>
      </c>
      <c r="E26" s="170" t="s">
        <v>13320</v>
      </c>
      <c r="F26" s="169" t="s">
        <v>13321</v>
      </c>
      <c r="G26" s="171">
        <v>1</v>
      </c>
      <c r="H26" s="171">
        <v>1</v>
      </c>
      <c r="I26" s="169" t="s">
        <v>13322</v>
      </c>
      <c r="J26" s="169" t="s">
        <v>5446</v>
      </c>
      <c r="K26" s="171">
        <v>2018</v>
      </c>
      <c r="L26" s="169" t="s">
        <v>11387</v>
      </c>
      <c r="M26" s="169" t="s">
        <v>10656</v>
      </c>
      <c r="N26" s="169"/>
      <c r="O26" s="172" t="str">
        <f t="shared" si="0"/>
        <v>https://www.taylorfrancis.com/books/9780429508097</v>
      </c>
      <c r="P26" s="173" t="s">
        <v>13323</v>
      </c>
    </row>
    <row r="27" spans="1:16">
      <c r="A27" s="168">
        <v>150</v>
      </c>
      <c r="B27" s="169" t="s">
        <v>5239</v>
      </c>
      <c r="C27" s="169" t="s">
        <v>13318</v>
      </c>
      <c r="D27" s="170" t="s">
        <v>13324</v>
      </c>
      <c r="E27" s="170" t="s">
        <v>13325</v>
      </c>
      <c r="F27" s="169" t="s">
        <v>13326</v>
      </c>
      <c r="G27" s="171">
        <v>1</v>
      </c>
      <c r="H27" s="171">
        <v>2</v>
      </c>
      <c r="I27" s="169" t="s">
        <v>13327</v>
      </c>
      <c r="J27" s="169" t="s">
        <v>5446</v>
      </c>
      <c r="K27" s="171">
        <v>2016</v>
      </c>
      <c r="L27" s="169" t="s">
        <v>11387</v>
      </c>
      <c r="M27" s="169" t="s">
        <v>10656</v>
      </c>
      <c r="N27" s="169"/>
      <c r="O27" s="172" t="str">
        <f t="shared" si="0"/>
        <v>https://www.taylorfrancis.com/books/9781315381824</v>
      </c>
      <c r="P27" s="173" t="s">
        <v>13328</v>
      </c>
    </row>
    <row r="28" spans="1:16">
      <c r="A28" s="168">
        <v>155</v>
      </c>
      <c r="B28" s="169" t="s">
        <v>5239</v>
      </c>
      <c r="C28" s="169" t="s">
        <v>13318</v>
      </c>
      <c r="D28" s="170" t="s">
        <v>13329</v>
      </c>
      <c r="E28" s="170" t="s">
        <v>13330</v>
      </c>
      <c r="F28" s="169" t="s">
        <v>13331</v>
      </c>
      <c r="G28" s="171">
        <v>1</v>
      </c>
      <c r="H28" s="171">
        <v>1</v>
      </c>
      <c r="I28" s="169" t="s">
        <v>13332</v>
      </c>
      <c r="J28" s="169" t="s">
        <v>5446</v>
      </c>
      <c r="K28" s="171">
        <v>2020</v>
      </c>
      <c r="L28" s="169" t="s">
        <v>11387</v>
      </c>
      <c r="M28" s="169" t="s">
        <v>10656</v>
      </c>
      <c r="N28" s="169"/>
      <c r="O28" s="172" t="str">
        <f t="shared" si="0"/>
        <v>https://www.taylorfrancis.com/books/9780429489402</v>
      </c>
      <c r="P28" s="173" t="s">
        <v>13333</v>
      </c>
    </row>
    <row r="29" spans="1:16">
      <c r="A29" s="168">
        <v>164</v>
      </c>
      <c r="B29" s="169" t="s">
        <v>5239</v>
      </c>
      <c r="C29" s="169" t="s">
        <v>13334</v>
      </c>
      <c r="D29" s="170" t="s">
        <v>13335</v>
      </c>
      <c r="E29" s="170" t="s">
        <v>13336</v>
      </c>
      <c r="F29" s="169" t="s">
        <v>13337</v>
      </c>
      <c r="G29" s="171">
        <v>1</v>
      </c>
      <c r="H29" s="171">
        <v>2</v>
      </c>
      <c r="I29" s="169" t="s">
        <v>13338</v>
      </c>
      <c r="J29" s="169" t="s">
        <v>5446</v>
      </c>
      <c r="K29" s="171">
        <v>2017</v>
      </c>
      <c r="L29" s="169" t="s">
        <v>11387</v>
      </c>
      <c r="M29" s="169" t="s">
        <v>10656</v>
      </c>
      <c r="N29" s="169"/>
      <c r="O29" s="172" t="str">
        <f t="shared" si="0"/>
        <v>https://www.taylorfrancis.com/books/9781315365503</v>
      </c>
      <c r="P29" s="173" t="s">
        <v>13339</v>
      </c>
    </row>
    <row r="30" spans="1:16">
      <c r="A30" s="168">
        <v>128</v>
      </c>
      <c r="B30" s="169" t="s">
        <v>5239</v>
      </c>
      <c r="C30" s="169" t="s">
        <v>13340</v>
      </c>
      <c r="D30" s="170" t="s">
        <v>13341</v>
      </c>
      <c r="E30" s="170" t="s">
        <v>13342</v>
      </c>
      <c r="F30" s="169" t="s">
        <v>13343</v>
      </c>
      <c r="G30" s="171">
        <v>1</v>
      </c>
      <c r="H30" s="171">
        <v>1</v>
      </c>
      <c r="I30" s="169" t="s">
        <v>13344</v>
      </c>
      <c r="J30" s="169" t="s">
        <v>5446</v>
      </c>
      <c r="K30" s="171">
        <v>2020</v>
      </c>
      <c r="L30" s="169" t="s">
        <v>11387</v>
      </c>
      <c r="M30" s="169" t="s">
        <v>13345</v>
      </c>
      <c r="N30" s="169"/>
      <c r="O30" s="172" t="str">
        <f t="shared" si="0"/>
        <v>https://www.taylorfrancis.com/books/9781003000518</v>
      </c>
      <c r="P30" s="173" t="s">
        <v>13346</v>
      </c>
    </row>
    <row r="31" spans="1:16">
      <c r="A31" s="168">
        <v>163</v>
      </c>
      <c r="B31" s="169" t="s">
        <v>5239</v>
      </c>
      <c r="C31" s="169" t="s">
        <v>13340</v>
      </c>
      <c r="D31" s="170" t="s">
        <v>13347</v>
      </c>
      <c r="E31" s="170" t="s">
        <v>13348</v>
      </c>
      <c r="F31" s="169" t="s">
        <v>13349</v>
      </c>
      <c r="G31" s="171">
        <v>1</v>
      </c>
      <c r="H31" s="171">
        <v>1</v>
      </c>
      <c r="I31" s="169" t="s">
        <v>13350</v>
      </c>
      <c r="J31" s="169" t="s">
        <v>5446</v>
      </c>
      <c r="K31" s="171">
        <v>2020</v>
      </c>
      <c r="L31" s="169" t="s">
        <v>11387</v>
      </c>
      <c r="M31" s="169" t="s">
        <v>10656</v>
      </c>
      <c r="N31" s="169"/>
      <c r="O31" s="172" t="str">
        <f t="shared" si="0"/>
        <v>https://www.taylorfrancis.com/books/9780429025884</v>
      </c>
      <c r="P31" s="173" t="s">
        <v>13351</v>
      </c>
    </row>
    <row r="32" spans="1:16">
      <c r="A32" s="168">
        <v>132</v>
      </c>
      <c r="B32" s="169" t="s">
        <v>5239</v>
      </c>
      <c r="C32" s="169" t="s">
        <v>13352</v>
      </c>
      <c r="D32" s="170" t="s">
        <v>13353</v>
      </c>
      <c r="E32" s="170" t="s">
        <v>13354</v>
      </c>
      <c r="F32" s="169" t="s">
        <v>13355</v>
      </c>
      <c r="G32" s="171">
        <v>1</v>
      </c>
      <c r="H32" s="171">
        <v>2</v>
      </c>
      <c r="I32" s="169" t="s">
        <v>13356</v>
      </c>
      <c r="J32" s="169" t="s">
        <v>5446</v>
      </c>
      <c r="K32" s="171">
        <v>2019</v>
      </c>
      <c r="L32" s="169" t="s">
        <v>11387</v>
      </c>
      <c r="M32" s="169" t="s">
        <v>10656</v>
      </c>
      <c r="N32" s="169"/>
      <c r="O32" s="172" t="str">
        <f t="shared" si="0"/>
        <v>https://www.taylorfrancis.com/books/9781315207254</v>
      </c>
      <c r="P32" s="173" t="s">
        <v>13357</v>
      </c>
    </row>
    <row r="33" spans="1:16">
      <c r="A33" s="168">
        <v>149</v>
      </c>
      <c r="B33" s="175" t="s">
        <v>5239</v>
      </c>
      <c r="C33" s="175" t="s">
        <v>13352</v>
      </c>
      <c r="D33" s="176" t="s">
        <v>13358</v>
      </c>
      <c r="E33" s="176" t="s">
        <v>13359</v>
      </c>
      <c r="F33" s="175" t="s">
        <v>13360</v>
      </c>
      <c r="G33" s="177">
        <v>1</v>
      </c>
      <c r="H33" s="177">
        <v>27</v>
      </c>
      <c r="I33" s="175" t="s">
        <v>13361</v>
      </c>
      <c r="J33" s="175" t="s">
        <v>5446</v>
      </c>
      <c r="K33" s="177">
        <v>2021</v>
      </c>
      <c r="L33" s="175" t="s">
        <v>11387</v>
      </c>
      <c r="M33" s="169" t="s">
        <v>10656</v>
      </c>
      <c r="N33" s="175"/>
      <c r="O33" s="172" t="str">
        <f t="shared" si="0"/>
        <v>https://www.taylorfrancis.com/books/9781003127147</v>
      </c>
      <c r="P33" s="173" t="s">
        <v>13362</v>
      </c>
    </row>
    <row r="34" spans="1:16">
      <c r="A34" s="168">
        <v>145</v>
      </c>
      <c r="B34" s="169" t="s">
        <v>5239</v>
      </c>
      <c r="C34" s="169" t="s">
        <v>13363</v>
      </c>
      <c r="D34" s="170" t="s">
        <v>13364</v>
      </c>
      <c r="E34" s="170" t="s">
        <v>13365</v>
      </c>
      <c r="F34" s="169" t="s">
        <v>13366</v>
      </c>
      <c r="G34" s="171">
        <v>1</v>
      </c>
      <c r="H34" s="171">
        <v>1</v>
      </c>
      <c r="I34" s="169" t="s">
        <v>13367</v>
      </c>
      <c r="J34" s="169" t="s">
        <v>5446</v>
      </c>
      <c r="K34" s="171">
        <v>2019</v>
      </c>
      <c r="L34" s="169" t="s">
        <v>11387</v>
      </c>
      <c r="M34" s="169" t="s">
        <v>10656</v>
      </c>
      <c r="N34" s="169"/>
      <c r="O34" s="172" t="str">
        <f t="shared" si="0"/>
        <v>https://www.taylorfrancis.com/books/9780429195259</v>
      </c>
      <c r="P34" s="173" t="s">
        <v>13368</v>
      </c>
    </row>
    <row r="35" spans="1:16">
      <c r="A35" s="168">
        <v>151</v>
      </c>
      <c r="B35" s="169" t="s">
        <v>5239</v>
      </c>
      <c r="C35" s="169" t="s">
        <v>13363</v>
      </c>
      <c r="D35" s="170" t="s">
        <v>13369</v>
      </c>
      <c r="E35" s="170" t="s">
        <v>13370</v>
      </c>
      <c r="F35" s="169" t="s">
        <v>13371</v>
      </c>
      <c r="G35" s="171">
        <v>1</v>
      </c>
      <c r="H35" s="171">
        <v>2</v>
      </c>
      <c r="I35" s="169" t="s">
        <v>13372</v>
      </c>
      <c r="J35" s="169" t="s">
        <v>5446</v>
      </c>
      <c r="K35" s="171">
        <v>2020</v>
      </c>
      <c r="L35" s="169" t="s">
        <v>11387</v>
      </c>
      <c r="M35" s="169" t="s">
        <v>10656</v>
      </c>
      <c r="N35" s="169"/>
      <c r="O35" s="172" t="str">
        <f t="shared" si="0"/>
        <v>https://www.taylorfrancis.com/books/9780429086069</v>
      </c>
      <c r="P35" s="173" t="s">
        <v>13373</v>
      </c>
    </row>
    <row r="36" spans="1:16">
      <c r="A36" s="168">
        <v>130</v>
      </c>
      <c r="B36" s="169" t="s">
        <v>5239</v>
      </c>
      <c r="C36" s="169" t="s">
        <v>13374</v>
      </c>
      <c r="D36" s="170" t="s">
        <v>13375</v>
      </c>
      <c r="E36" s="170" t="s">
        <v>13376</v>
      </c>
      <c r="F36" s="169" t="s">
        <v>13377</v>
      </c>
      <c r="G36" s="171">
        <v>1</v>
      </c>
      <c r="H36" s="171">
        <v>1</v>
      </c>
      <c r="I36" s="169" t="s">
        <v>13378</v>
      </c>
      <c r="J36" s="169" t="s">
        <v>5446</v>
      </c>
      <c r="K36" s="171">
        <v>2017</v>
      </c>
      <c r="L36" s="169" t="s">
        <v>11387</v>
      </c>
      <c r="M36" s="169" t="s">
        <v>10656</v>
      </c>
      <c r="N36" s="169"/>
      <c r="O36" s="172" t="str">
        <f t="shared" si="0"/>
        <v>https://www.taylorfrancis.com/books/9781315371214</v>
      </c>
      <c r="P36" s="173" t="s">
        <v>13379</v>
      </c>
    </row>
    <row r="37" spans="1:16">
      <c r="A37" s="168">
        <v>233</v>
      </c>
      <c r="B37" s="169" t="s">
        <v>5361</v>
      </c>
      <c r="C37" s="169" t="s">
        <v>13374</v>
      </c>
      <c r="D37" s="170" t="s">
        <v>13380</v>
      </c>
      <c r="E37" s="170" t="s">
        <v>13381</v>
      </c>
      <c r="F37" s="169" t="s">
        <v>13382</v>
      </c>
      <c r="G37" s="171">
        <v>1</v>
      </c>
      <c r="H37" s="171">
        <v>2</v>
      </c>
      <c r="I37" s="169" t="s">
        <v>13383</v>
      </c>
      <c r="J37" s="169" t="s">
        <v>5446</v>
      </c>
      <c r="K37" s="171">
        <v>2018</v>
      </c>
      <c r="L37" s="169" t="s">
        <v>11387</v>
      </c>
      <c r="M37" s="169" t="s">
        <v>10656</v>
      </c>
      <c r="N37" s="169"/>
      <c r="O37" s="172" t="str">
        <f t="shared" si="0"/>
        <v>https://www.taylorfrancis.com/books/9781315165738</v>
      </c>
      <c r="P37" s="173" t="s">
        <v>13384</v>
      </c>
    </row>
    <row r="38" spans="1:16">
      <c r="A38" s="178">
        <v>38</v>
      </c>
      <c r="B38" s="179" t="s">
        <v>5361</v>
      </c>
      <c r="C38" s="179" t="s">
        <v>13374</v>
      </c>
      <c r="D38" s="180" t="s">
        <v>13385</v>
      </c>
      <c r="E38" s="180" t="s">
        <v>13386</v>
      </c>
      <c r="F38" s="181" t="s">
        <v>13387</v>
      </c>
      <c r="G38" s="171">
        <v>1</v>
      </c>
      <c r="H38" s="171">
        <v>1</v>
      </c>
      <c r="I38" s="181" t="s">
        <v>13388</v>
      </c>
      <c r="J38" s="181" t="s">
        <v>5446</v>
      </c>
      <c r="K38" s="171">
        <v>2019</v>
      </c>
      <c r="L38" s="181" t="s">
        <v>11387</v>
      </c>
      <c r="M38" s="181" t="s">
        <v>10656</v>
      </c>
      <c r="N38" s="181"/>
      <c r="O38" s="182" t="s">
        <v>13389</v>
      </c>
      <c r="P38" s="183" t="s">
        <v>13389</v>
      </c>
    </row>
    <row r="39" spans="1:16">
      <c r="A39" s="168">
        <v>199</v>
      </c>
      <c r="B39" s="169" t="s">
        <v>5361</v>
      </c>
      <c r="C39" s="169" t="s">
        <v>13390</v>
      </c>
      <c r="D39" s="170" t="s">
        <v>13391</v>
      </c>
      <c r="E39" s="170" t="s">
        <v>13392</v>
      </c>
      <c r="F39" s="169" t="s">
        <v>13393</v>
      </c>
      <c r="G39" s="171">
        <v>1</v>
      </c>
      <c r="H39" s="171">
        <v>1</v>
      </c>
      <c r="I39" s="169" t="s">
        <v>13394</v>
      </c>
      <c r="J39" s="169" t="s">
        <v>5446</v>
      </c>
      <c r="K39" s="171">
        <v>2018</v>
      </c>
      <c r="L39" s="169" t="s">
        <v>11387</v>
      </c>
      <c r="M39" s="169" t="s">
        <v>10656</v>
      </c>
      <c r="N39" s="169"/>
      <c r="O39" s="172" t="str">
        <f t="shared" ref="O39:O55" si="1">HYPERLINK(P39)</f>
        <v>https://www.taylorfrancis.com/books/9780429453076</v>
      </c>
      <c r="P39" s="173" t="s">
        <v>13395</v>
      </c>
    </row>
    <row r="40" spans="1:16">
      <c r="A40" s="168">
        <v>187</v>
      </c>
      <c r="B40" s="169" t="s">
        <v>5361</v>
      </c>
      <c r="C40" s="169" t="s">
        <v>13396</v>
      </c>
      <c r="D40" s="170" t="s">
        <v>13397</v>
      </c>
      <c r="E40" s="170" t="s">
        <v>13398</v>
      </c>
      <c r="F40" s="169" t="s">
        <v>13399</v>
      </c>
      <c r="G40" s="171">
        <v>1</v>
      </c>
      <c r="H40" s="171">
        <v>1</v>
      </c>
      <c r="I40" s="169" t="s">
        <v>13400</v>
      </c>
      <c r="J40" s="169" t="s">
        <v>5446</v>
      </c>
      <c r="K40" s="171">
        <v>2019</v>
      </c>
      <c r="L40" s="169" t="s">
        <v>11387</v>
      </c>
      <c r="M40" s="169" t="s">
        <v>10656</v>
      </c>
      <c r="N40" s="169"/>
      <c r="O40" s="172" t="str">
        <f t="shared" si="1"/>
        <v>https://www.taylorfrancis.com/books/9780429468599</v>
      </c>
      <c r="P40" s="173" t="s">
        <v>13401</v>
      </c>
    </row>
    <row r="41" spans="1:16">
      <c r="A41" s="168">
        <v>217</v>
      </c>
      <c r="B41" s="169" t="s">
        <v>5361</v>
      </c>
      <c r="C41" s="169" t="s">
        <v>13396</v>
      </c>
      <c r="D41" s="170" t="s">
        <v>13402</v>
      </c>
      <c r="E41" s="170" t="s">
        <v>13403</v>
      </c>
      <c r="F41" s="169" t="s">
        <v>13404</v>
      </c>
      <c r="G41" s="171">
        <v>1</v>
      </c>
      <c r="H41" s="171">
        <v>1</v>
      </c>
      <c r="I41" s="169" t="s">
        <v>13405</v>
      </c>
      <c r="J41" s="169" t="s">
        <v>5446</v>
      </c>
      <c r="K41" s="171">
        <v>2019</v>
      </c>
      <c r="L41" s="169" t="s">
        <v>11387</v>
      </c>
      <c r="M41" s="169" t="s">
        <v>10656</v>
      </c>
      <c r="N41" s="169"/>
      <c r="O41" s="172" t="str">
        <f t="shared" si="1"/>
        <v>https://www.taylorfrancis.com/books/9781315117553</v>
      </c>
      <c r="P41" s="173" t="s">
        <v>13406</v>
      </c>
    </row>
    <row r="42" spans="1:16">
      <c r="A42" s="168">
        <v>221</v>
      </c>
      <c r="B42" s="169" t="s">
        <v>5361</v>
      </c>
      <c r="C42" s="169" t="s">
        <v>13407</v>
      </c>
      <c r="D42" s="170" t="s">
        <v>13408</v>
      </c>
      <c r="E42" s="170" t="s">
        <v>13409</v>
      </c>
      <c r="F42" s="169" t="s">
        <v>13410</v>
      </c>
      <c r="G42" s="171">
        <v>1</v>
      </c>
      <c r="H42" s="171">
        <v>1</v>
      </c>
      <c r="I42" s="169" t="s">
        <v>13411</v>
      </c>
      <c r="J42" s="169" t="s">
        <v>5446</v>
      </c>
      <c r="K42" s="171">
        <v>2016</v>
      </c>
      <c r="L42" s="169" t="s">
        <v>11387</v>
      </c>
      <c r="M42" s="169" t="s">
        <v>10656</v>
      </c>
      <c r="N42" s="169"/>
      <c r="O42" s="172" t="str">
        <f t="shared" si="1"/>
        <v>https://www.taylorfrancis.com/books/9780429068423</v>
      </c>
      <c r="P42" s="173" t="s">
        <v>13412</v>
      </c>
    </row>
    <row r="43" spans="1:16">
      <c r="A43" s="168">
        <v>173</v>
      </c>
      <c r="B43" s="169" t="s">
        <v>5361</v>
      </c>
      <c r="C43" s="169" t="s">
        <v>13413</v>
      </c>
      <c r="D43" s="170" t="s">
        <v>13414</v>
      </c>
      <c r="E43" s="170" t="s">
        <v>13415</v>
      </c>
      <c r="F43" s="169" t="s">
        <v>13416</v>
      </c>
      <c r="G43" s="171">
        <v>1</v>
      </c>
      <c r="H43" s="171">
        <v>2</v>
      </c>
      <c r="I43" s="169" t="s">
        <v>13417</v>
      </c>
      <c r="J43" s="169" t="s">
        <v>5446</v>
      </c>
      <c r="K43" s="171">
        <v>2019</v>
      </c>
      <c r="L43" s="169" t="s">
        <v>11387</v>
      </c>
      <c r="M43" s="169" t="s">
        <v>10656</v>
      </c>
      <c r="N43" s="169"/>
      <c r="O43" s="172" t="str">
        <f t="shared" si="1"/>
        <v>https://www.taylorfrancis.com/books/9780429431166</v>
      </c>
      <c r="P43" s="173" t="s">
        <v>13418</v>
      </c>
    </row>
    <row r="44" spans="1:16">
      <c r="A44" s="168">
        <v>201</v>
      </c>
      <c r="B44" s="169" t="s">
        <v>5361</v>
      </c>
      <c r="C44" s="169" t="s">
        <v>13413</v>
      </c>
      <c r="D44" s="170" t="s">
        <v>13419</v>
      </c>
      <c r="E44" s="170" t="s">
        <v>13420</v>
      </c>
      <c r="F44" s="169" t="s">
        <v>13421</v>
      </c>
      <c r="G44" s="171">
        <v>1</v>
      </c>
      <c r="H44" s="171">
        <v>2</v>
      </c>
      <c r="I44" s="169" t="s">
        <v>13417</v>
      </c>
      <c r="J44" s="169" t="s">
        <v>5446</v>
      </c>
      <c r="K44" s="171">
        <v>2019</v>
      </c>
      <c r="L44" s="169" t="s">
        <v>11387</v>
      </c>
      <c r="M44" s="169" t="s">
        <v>10656</v>
      </c>
      <c r="N44" s="169"/>
      <c r="O44" s="172" t="str">
        <f t="shared" si="1"/>
        <v>https://www.taylorfrancis.com/books/9781315164151</v>
      </c>
      <c r="P44" s="173" t="s">
        <v>13422</v>
      </c>
    </row>
    <row r="45" spans="1:16">
      <c r="A45" s="168">
        <v>204</v>
      </c>
      <c r="B45" s="169" t="s">
        <v>5361</v>
      </c>
      <c r="C45" s="169" t="s">
        <v>13413</v>
      </c>
      <c r="D45" s="170" t="s">
        <v>13423</v>
      </c>
      <c r="E45" s="170" t="s">
        <v>13424</v>
      </c>
      <c r="F45" s="169" t="s">
        <v>13425</v>
      </c>
      <c r="G45" s="171">
        <v>1</v>
      </c>
      <c r="H45" s="171">
        <v>1</v>
      </c>
      <c r="I45" s="169" t="s">
        <v>13426</v>
      </c>
      <c r="J45" s="169" t="s">
        <v>5446</v>
      </c>
      <c r="K45" s="171">
        <v>2016</v>
      </c>
      <c r="L45" s="169" t="s">
        <v>11387</v>
      </c>
      <c r="M45" s="169" t="s">
        <v>10656</v>
      </c>
      <c r="N45" s="169"/>
      <c r="O45" s="172" t="str">
        <f t="shared" si="1"/>
        <v>https://www.taylorfrancis.com/books/9780429157370</v>
      </c>
      <c r="P45" s="173" t="s">
        <v>13427</v>
      </c>
    </row>
    <row r="46" spans="1:16">
      <c r="A46" s="168">
        <v>227</v>
      </c>
      <c r="B46" s="169" t="s">
        <v>5361</v>
      </c>
      <c r="C46" s="169" t="s">
        <v>13413</v>
      </c>
      <c r="D46" s="170" t="s">
        <v>13428</v>
      </c>
      <c r="E46" s="170" t="s">
        <v>13429</v>
      </c>
      <c r="F46" s="169" t="s">
        <v>13430</v>
      </c>
      <c r="G46" s="171">
        <v>1</v>
      </c>
      <c r="H46" s="171">
        <v>2</v>
      </c>
      <c r="I46" s="169" t="s">
        <v>13431</v>
      </c>
      <c r="J46" s="169" t="s">
        <v>5446</v>
      </c>
      <c r="K46" s="171">
        <v>2019</v>
      </c>
      <c r="L46" s="169" t="s">
        <v>11387</v>
      </c>
      <c r="M46" s="169" t="s">
        <v>10656</v>
      </c>
      <c r="N46" s="169"/>
      <c r="O46" s="172" t="str">
        <f t="shared" si="1"/>
        <v>https://www.taylorfrancis.com/books/9780429021145</v>
      </c>
      <c r="P46" s="173" t="s">
        <v>13432</v>
      </c>
    </row>
    <row r="47" spans="1:16">
      <c r="A47" s="168">
        <v>237</v>
      </c>
      <c r="B47" s="169" t="s">
        <v>5361</v>
      </c>
      <c r="C47" s="169" t="s">
        <v>13413</v>
      </c>
      <c r="D47" s="170" t="s">
        <v>13433</v>
      </c>
      <c r="E47" s="170" t="s">
        <v>13434</v>
      </c>
      <c r="F47" s="169" t="s">
        <v>13435</v>
      </c>
      <c r="G47" s="171">
        <v>1</v>
      </c>
      <c r="H47" s="171">
        <v>1</v>
      </c>
      <c r="I47" s="169" t="s">
        <v>13436</v>
      </c>
      <c r="J47" s="169" t="s">
        <v>5446</v>
      </c>
      <c r="K47" s="171">
        <v>2018</v>
      </c>
      <c r="L47" s="169" t="s">
        <v>11387</v>
      </c>
      <c r="M47" s="169" t="s">
        <v>10656</v>
      </c>
      <c r="N47" s="169"/>
      <c r="O47" s="172" t="str">
        <f t="shared" si="1"/>
        <v>https://www.taylorfrancis.com/books/9781315114859</v>
      </c>
      <c r="P47" s="173" t="s">
        <v>13437</v>
      </c>
    </row>
    <row r="48" spans="1:16">
      <c r="A48" s="168">
        <v>168</v>
      </c>
      <c r="B48" s="169" t="s">
        <v>5361</v>
      </c>
      <c r="C48" s="169" t="s">
        <v>13438</v>
      </c>
      <c r="D48" s="170" t="s">
        <v>13439</v>
      </c>
      <c r="E48" s="170" t="s">
        <v>13440</v>
      </c>
      <c r="F48" s="169" t="s">
        <v>13441</v>
      </c>
      <c r="G48" s="171">
        <v>1</v>
      </c>
      <c r="H48" s="171">
        <v>1</v>
      </c>
      <c r="I48" s="169" t="s">
        <v>13442</v>
      </c>
      <c r="J48" s="169" t="s">
        <v>5446</v>
      </c>
      <c r="K48" s="171">
        <v>2019</v>
      </c>
      <c r="L48" s="169" t="s">
        <v>11387</v>
      </c>
      <c r="M48" s="169" t="s">
        <v>10656</v>
      </c>
      <c r="N48" s="169"/>
      <c r="O48" s="172" t="str">
        <f t="shared" si="1"/>
        <v>https://www.taylorfrancis.com/books/9780429199820</v>
      </c>
      <c r="P48" s="173" t="s">
        <v>13443</v>
      </c>
    </row>
    <row r="49" spans="1:16">
      <c r="A49" s="168">
        <v>169</v>
      </c>
      <c r="B49" s="169" t="s">
        <v>5361</v>
      </c>
      <c r="C49" s="169" t="s">
        <v>13438</v>
      </c>
      <c r="D49" s="170" t="s">
        <v>13444</v>
      </c>
      <c r="E49" s="170" t="s">
        <v>13445</v>
      </c>
      <c r="F49" s="169" t="s">
        <v>13446</v>
      </c>
      <c r="G49" s="171">
        <v>1</v>
      </c>
      <c r="H49" s="171">
        <v>1</v>
      </c>
      <c r="I49" s="169" t="s">
        <v>13447</v>
      </c>
      <c r="J49" s="169" t="s">
        <v>12589</v>
      </c>
      <c r="K49" s="171">
        <v>2016</v>
      </c>
      <c r="L49" s="169" t="s">
        <v>11387</v>
      </c>
      <c r="M49" s="169" t="s">
        <v>10656</v>
      </c>
      <c r="N49" s="169"/>
      <c r="O49" s="172" t="str">
        <f t="shared" si="1"/>
        <v>https://www.taylorfrancis.com/books/9780429153785</v>
      </c>
      <c r="P49" s="173" t="s">
        <v>13448</v>
      </c>
    </row>
    <row r="50" spans="1:16">
      <c r="A50" s="168">
        <v>177</v>
      </c>
      <c r="B50" s="169" t="s">
        <v>5361</v>
      </c>
      <c r="C50" s="169" t="s">
        <v>13438</v>
      </c>
      <c r="D50" s="170" t="s">
        <v>13449</v>
      </c>
      <c r="E50" s="170" t="s">
        <v>13450</v>
      </c>
      <c r="F50" s="169" t="s">
        <v>13451</v>
      </c>
      <c r="G50" s="171">
        <v>1</v>
      </c>
      <c r="H50" s="171">
        <v>3</v>
      </c>
      <c r="I50" s="169" t="s">
        <v>13452</v>
      </c>
      <c r="J50" s="169" t="s">
        <v>5446</v>
      </c>
      <c r="K50" s="171">
        <v>2019</v>
      </c>
      <c r="L50" s="169" t="s">
        <v>11387</v>
      </c>
      <c r="M50" s="169" t="s">
        <v>10656</v>
      </c>
      <c r="N50" s="169"/>
      <c r="O50" s="172" t="str">
        <f t="shared" si="1"/>
        <v>https://www.taylorfrancis.com/books/9781351053303</v>
      </c>
      <c r="P50" s="173" t="s">
        <v>13453</v>
      </c>
    </row>
    <row r="51" spans="1:16">
      <c r="A51" s="168">
        <v>190</v>
      </c>
      <c r="B51" s="169" t="s">
        <v>5361</v>
      </c>
      <c r="C51" s="169" t="s">
        <v>13438</v>
      </c>
      <c r="D51" s="170" t="s">
        <v>13454</v>
      </c>
      <c r="E51" s="170" t="s">
        <v>13455</v>
      </c>
      <c r="F51" s="169" t="s">
        <v>13456</v>
      </c>
      <c r="G51" s="171">
        <v>1</v>
      </c>
      <c r="H51" s="171">
        <v>1</v>
      </c>
      <c r="I51" s="169" t="s">
        <v>13457</v>
      </c>
      <c r="J51" s="169" t="s">
        <v>12589</v>
      </c>
      <c r="K51" s="171">
        <v>2018</v>
      </c>
      <c r="L51" s="169" t="s">
        <v>11387</v>
      </c>
      <c r="M51" s="169" t="s">
        <v>10656</v>
      </c>
      <c r="N51" s="169"/>
      <c r="O51" s="172" t="str">
        <f t="shared" si="1"/>
        <v>https://www.taylorfrancis.com/books/9781315120294</v>
      </c>
      <c r="P51" s="173" t="s">
        <v>13458</v>
      </c>
    </row>
    <row r="52" spans="1:16">
      <c r="A52" s="168">
        <v>205</v>
      </c>
      <c r="B52" s="169" t="s">
        <v>5361</v>
      </c>
      <c r="C52" s="169" t="s">
        <v>13438</v>
      </c>
      <c r="D52" s="170" t="s">
        <v>13459</v>
      </c>
      <c r="E52" s="170" t="s">
        <v>13460</v>
      </c>
      <c r="F52" s="169" t="s">
        <v>13461</v>
      </c>
      <c r="G52" s="171">
        <v>1</v>
      </c>
      <c r="H52" s="171">
        <v>1</v>
      </c>
      <c r="I52" s="169" t="s">
        <v>13462</v>
      </c>
      <c r="J52" s="169" t="s">
        <v>5446</v>
      </c>
      <c r="K52" s="171">
        <v>2019</v>
      </c>
      <c r="L52" s="169" t="s">
        <v>11387</v>
      </c>
      <c r="M52" s="169" t="s">
        <v>10656</v>
      </c>
      <c r="N52" s="169"/>
      <c r="O52" s="172" t="str">
        <f t="shared" si="1"/>
        <v>https://www.taylorfrancis.com/books/9780429053290</v>
      </c>
      <c r="P52" s="173" t="s">
        <v>13463</v>
      </c>
    </row>
    <row r="53" spans="1:16">
      <c r="A53" s="168">
        <v>223</v>
      </c>
      <c r="B53" s="169" t="s">
        <v>5361</v>
      </c>
      <c r="C53" s="169" t="s">
        <v>13438</v>
      </c>
      <c r="D53" s="170" t="s">
        <v>13464</v>
      </c>
      <c r="E53" s="170" t="s">
        <v>13465</v>
      </c>
      <c r="F53" s="169" t="s">
        <v>13466</v>
      </c>
      <c r="G53" s="171">
        <v>1</v>
      </c>
      <c r="H53" s="171">
        <v>1</v>
      </c>
      <c r="I53" s="169" t="s">
        <v>13467</v>
      </c>
      <c r="J53" s="169" t="s">
        <v>5446</v>
      </c>
      <c r="K53" s="171">
        <v>2018</v>
      </c>
      <c r="L53" s="169" t="s">
        <v>11387</v>
      </c>
      <c r="M53" s="169" t="s">
        <v>10656</v>
      </c>
      <c r="N53" s="169"/>
      <c r="O53" s="172" t="str">
        <f t="shared" si="1"/>
        <v>https://www.taylorfrancis.com/books/9781315183206</v>
      </c>
      <c r="P53" s="173" t="s">
        <v>13468</v>
      </c>
    </row>
    <row r="54" spans="1:16">
      <c r="A54" s="168">
        <v>224</v>
      </c>
      <c r="B54" s="169" t="s">
        <v>5361</v>
      </c>
      <c r="C54" s="169" t="s">
        <v>13438</v>
      </c>
      <c r="D54" s="170" t="s">
        <v>13469</v>
      </c>
      <c r="E54" s="170" t="s">
        <v>13470</v>
      </c>
      <c r="F54" s="169" t="s">
        <v>13471</v>
      </c>
      <c r="G54" s="171">
        <v>1</v>
      </c>
      <c r="H54" s="171">
        <v>1</v>
      </c>
      <c r="I54" s="169" t="s">
        <v>13472</v>
      </c>
      <c r="J54" s="169" t="s">
        <v>5446</v>
      </c>
      <c r="K54" s="171">
        <v>2020</v>
      </c>
      <c r="L54" s="169" t="s">
        <v>11387</v>
      </c>
      <c r="M54" s="169" t="s">
        <v>10656</v>
      </c>
      <c r="N54" s="169"/>
      <c r="O54" s="172" t="str">
        <f t="shared" si="1"/>
        <v>https://www.taylorfrancis.com/books/9780429028991</v>
      </c>
      <c r="P54" s="173" t="s">
        <v>13473</v>
      </c>
    </row>
    <row r="55" spans="1:16">
      <c r="A55" s="168">
        <v>226</v>
      </c>
      <c r="B55" s="169" t="s">
        <v>5361</v>
      </c>
      <c r="C55" s="169" t="s">
        <v>13438</v>
      </c>
      <c r="D55" s="170" t="s">
        <v>13474</v>
      </c>
      <c r="E55" s="170" t="s">
        <v>13475</v>
      </c>
      <c r="F55" s="169" t="s">
        <v>13476</v>
      </c>
      <c r="G55" s="171">
        <v>1</v>
      </c>
      <c r="H55" s="171">
        <v>1</v>
      </c>
      <c r="I55" s="169" t="s">
        <v>13477</v>
      </c>
      <c r="J55" s="169" t="s">
        <v>5446</v>
      </c>
      <c r="K55" s="171">
        <v>2019</v>
      </c>
      <c r="L55" s="169" t="s">
        <v>11387</v>
      </c>
      <c r="M55" s="169" t="s">
        <v>10656</v>
      </c>
      <c r="N55" s="169"/>
      <c r="O55" s="172" t="str">
        <f t="shared" si="1"/>
        <v>https://www.taylorfrancis.com/books/9780429458521</v>
      </c>
      <c r="P55" s="173" t="s">
        <v>13478</v>
      </c>
    </row>
    <row r="56" spans="1:16">
      <c r="A56" s="178">
        <v>36</v>
      </c>
      <c r="B56" s="179" t="s">
        <v>5361</v>
      </c>
      <c r="C56" s="179" t="s">
        <v>13438</v>
      </c>
      <c r="D56" s="180" t="s">
        <v>13479</v>
      </c>
      <c r="E56" s="180" t="s">
        <v>13480</v>
      </c>
      <c r="F56" s="181" t="s">
        <v>13481</v>
      </c>
      <c r="G56" s="171">
        <v>1</v>
      </c>
      <c r="H56" s="171">
        <v>2</v>
      </c>
      <c r="I56" s="181" t="s">
        <v>13482</v>
      </c>
      <c r="J56" s="181" t="s">
        <v>12589</v>
      </c>
      <c r="K56" s="171">
        <v>2019</v>
      </c>
      <c r="L56" s="181" t="s">
        <v>11387</v>
      </c>
      <c r="M56" s="181" t="s">
        <v>10656</v>
      </c>
      <c r="N56" s="181"/>
      <c r="O56" s="182" t="s">
        <v>13483</v>
      </c>
      <c r="P56" s="183" t="s">
        <v>13483</v>
      </c>
    </row>
    <row r="57" spans="1:16">
      <c r="A57" s="178">
        <v>79</v>
      </c>
      <c r="B57" s="179" t="s">
        <v>5361</v>
      </c>
      <c r="C57" s="179" t="s">
        <v>13438</v>
      </c>
      <c r="D57" s="180" t="s">
        <v>13484</v>
      </c>
      <c r="E57" s="180" t="s">
        <v>13485</v>
      </c>
      <c r="F57" s="181" t="s">
        <v>13486</v>
      </c>
      <c r="G57" s="171">
        <v>1</v>
      </c>
      <c r="H57" s="171">
        <v>1</v>
      </c>
      <c r="I57" s="181" t="s">
        <v>13487</v>
      </c>
      <c r="J57" s="181" t="s">
        <v>12589</v>
      </c>
      <c r="K57" s="171">
        <v>2019</v>
      </c>
      <c r="L57" s="181" t="s">
        <v>11387</v>
      </c>
      <c r="M57" s="181" t="s">
        <v>10656</v>
      </c>
      <c r="N57" s="181"/>
      <c r="O57" s="182" t="s">
        <v>13488</v>
      </c>
      <c r="P57" s="183" t="s">
        <v>13488</v>
      </c>
    </row>
    <row r="58" spans="1:16">
      <c r="A58" s="168">
        <v>184</v>
      </c>
      <c r="B58" s="169" t="s">
        <v>5361</v>
      </c>
      <c r="C58" s="169" t="s">
        <v>13489</v>
      </c>
      <c r="D58" s="170" t="s">
        <v>13490</v>
      </c>
      <c r="E58" s="170" t="s">
        <v>13491</v>
      </c>
      <c r="F58" s="169" t="s">
        <v>13492</v>
      </c>
      <c r="G58" s="171">
        <v>1</v>
      </c>
      <c r="H58" s="171">
        <v>1</v>
      </c>
      <c r="I58" s="169" t="s">
        <v>13493</v>
      </c>
      <c r="J58" s="169" t="s">
        <v>5446</v>
      </c>
      <c r="K58" s="171">
        <v>2019</v>
      </c>
      <c r="L58" s="169" t="s">
        <v>11387</v>
      </c>
      <c r="M58" s="169" t="s">
        <v>10656</v>
      </c>
      <c r="N58" s="169"/>
      <c r="O58" s="172" t="str">
        <f t="shared" ref="O58:O74" si="2">HYPERLINK(P58)</f>
        <v>https://www.taylorfrancis.com/books/9781351032346</v>
      </c>
      <c r="P58" s="173" t="s">
        <v>13494</v>
      </c>
    </row>
    <row r="59" spans="1:16">
      <c r="A59" s="168">
        <v>186</v>
      </c>
      <c r="B59" s="169" t="s">
        <v>5361</v>
      </c>
      <c r="C59" s="169" t="s">
        <v>13489</v>
      </c>
      <c r="D59" s="170" t="s">
        <v>13495</v>
      </c>
      <c r="E59" s="170" t="s">
        <v>13496</v>
      </c>
      <c r="F59" s="169" t="s">
        <v>13497</v>
      </c>
      <c r="G59" s="171">
        <v>1</v>
      </c>
      <c r="H59" s="171">
        <v>2</v>
      </c>
      <c r="I59" s="169" t="s">
        <v>13498</v>
      </c>
      <c r="J59" s="169" t="s">
        <v>5446</v>
      </c>
      <c r="K59" s="171">
        <v>2017</v>
      </c>
      <c r="L59" s="169" t="s">
        <v>11387</v>
      </c>
      <c r="M59" s="169" t="s">
        <v>10656</v>
      </c>
      <c r="N59" s="169"/>
      <c r="O59" s="172" t="str">
        <f t="shared" si="2"/>
        <v>https://www.taylorfrancis.com/books/9781315119649</v>
      </c>
      <c r="P59" s="173" t="s">
        <v>13499</v>
      </c>
    </row>
    <row r="60" spans="1:16">
      <c r="A60" s="168">
        <v>195</v>
      </c>
      <c r="B60" s="169" t="s">
        <v>5361</v>
      </c>
      <c r="C60" s="169" t="s">
        <v>13489</v>
      </c>
      <c r="D60" s="170" t="s">
        <v>13500</v>
      </c>
      <c r="E60" s="170" t="s">
        <v>13501</v>
      </c>
      <c r="F60" s="169" t="s">
        <v>13502</v>
      </c>
      <c r="G60" s="171">
        <v>1</v>
      </c>
      <c r="H60" s="171">
        <v>1</v>
      </c>
      <c r="I60" s="169" t="s">
        <v>13503</v>
      </c>
      <c r="J60" s="169" t="s">
        <v>5446</v>
      </c>
      <c r="K60" s="171">
        <v>2019</v>
      </c>
      <c r="L60" s="169" t="s">
        <v>11387</v>
      </c>
      <c r="M60" s="169" t="s">
        <v>10656</v>
      </c>
      <c r="N60" s="169"/>
      <c r="O60" s="172" t="str">
        <f t="shared" si="2"/>
        <v>https://www.taylorfrancis.com/books/9781315117881</v>
      </c>
      <c r="P60" s="173" t="s">
        <v>13504</v>
      </c>
    </row>
    <row r="61" spans="1:16">
      <c r="A61" s="168">
        <v>203</v>
      </c>
      <c r="B61" s="169" t="s">
        <v>5361</v>
      </c>
      <c r="C61" s="169" t="s">
        <v>13489</v>
      </c>
      <c r="D61" s="170" t="s">
        <v>13505</v>
      </c>
      <c r="E61" s="170" t="s">
        <v>13506</v>
      </c>
      <c r="F61" s="169" t="s">
        <v>13507</v>
      </c>
      <c r="G61" s="171">
        <v>1</v>
      </c>
      <c r="H61" s="171">
        <v>2</v>
      </c>
      <c r="I61" s="169" t="s">
        <v>13508</v>
      </c>
      <c r="J61" s="169" t="s">
        <v>5446</v>
      </c>
      <c r="K61" s="171">
        <v>2016</v>
      </c>
      <c r="L61" s="169" t="s">
        <v>11387</v>
      </c>
      <c r="M61" s="169" t="s">
        <v>10656</v>
      </c>
      <c r="N61" s="169"/>
      <c r="O61" s="172" t="str">
        <f t="shared" si="2"/>
        <v>https://www.taylorfrancis.com/books/9780429160776</v>
      </c>
      <c r="P61" s="173" t="s">
        <v>13509</v>
      </c>
    </row>
    <row r="62" spans="1:16">
      <c r="A62" s="168">
        <v>212</v>
      </c>
      <c r="B62" s="169" t="s">
        <v>5361</v>
      </c>
      <c r="C62" s="169" t="s">
        <v>13489</v>
      </c>
      <c r="D62" s="170" t="s">
        <v>13510</v>
      </c>
      <c r="E62" s="170" t="s">
        <v>13511</v>
      </c>
      <c r="F62" s="169" t="s">
        <v>13512</v>
      </c>
      <c r="G62" s="171">
        <v>1</v>
      </c>
      <c r="H62" s="171">
        <v>1</v>
      </c>
      <c r="I62" s="169" t="s">
        <v>13513</v>
      </c>
      <c r="J62" s="169" t="s">
        <v>5446</v>
      </c>
      <c r="K62" s="171">
        <v>2016</v>
      </c>
      <c r="L62" s="169" t="s">
        <v>11387</v>
      </c>
      <c r="M62" s="169" t="s">
        <v>10656</v>
      </c>
      <c r="N62" s="169"/>
      <c r="O62" s="172" t="str">
        <f t="shared" si="2"/>
        <v>https://www.taylorfrancis.com/books/9780429225499</v>
      </c>
      <c r="P62" s="173" t="s">
        <v>13514</v>
      </c>
    </row>
    <row r="63" spans="1:16">
      <c r="A63" s="168">
        <v>225</v>
      </c>
      <c r="B63" s="169" t="s">
        <v>5361</v>
      </c>
      <c r="C63" s="169" t="s">
        <v>13515</v>
      </c>
      <c r="D63" s="170" t="s">
        <v>13516</v>
      </c>
      <c r="E63" s="170" t="s">
        <v>13517</v>
      </c>
      <c r="F63" s="169" t="s">
        <v>13518</v>
      </c>
      <c r="G63" s="171">
        <v>1</v>
      </c>
      <c r="H63" s="171">
        <v>1</v>
      </c>
      <c r="I63" s="169" t="s">
        <v>13519</v>
      </c>
      <c r="J63" s="169" t="s">
        <v>5446</v>
      </c>
      <c r="K63" s="171">
        <v>2019</v>
      </c>
      <c r="L63" s="169" t="s">
        <v>11387</v>
      </c>
      <c r="M63" s="169" t="s">
        <v>10656</v>
      </c>
      <c r="N63" s="169"/>
      <c r="O63" s="172" t="str">
        <f t="shared" si="2"/>
        <v>https://www.taylorfrancis.com/books/9781315228808</v>
      </c>
      <c r="P63" s="173" t="s">
        <v>13520</v>
      </c>
    </row>
    <row r="64" spans="1:16">
      <c r="A64" s="168">
        <v>197</v>
      </c>
      <c r="B64" s="169" t="s">
        <v>5361</v>
      </c>
      <c r="C64" s="169" t="s">
        <v>13521</v>
      </c>
      <c r="D64" s="170" t="s">
        <v>13522</v>
      </c>
      <c r="E64" s="170" t="s">
        <v>13523</v>
      </c>
      <c r="F64" s="169" t="s">
        <v>13524</v>
      </c>
      <c r="G64" s="171">
        <v>1</v>
      </c>
      <c r="H64" s="171">
        <v>1</v>
      </c>
      <c r="I64" s="169" t="s">
        <v>13525</v>
      </c>
      <c r="J64" s="169" t="s">
        <v>5446</v>
      </c>
      <c r="K64" s="171">
        <v>2019</v>
      </c>
      <c r="L64" s="169" t="s">
        <v>11387</v>
      </c>
      <c r="M64" s="169" t="s">
        <v>10656</v>
      </c>
      <c r="N64" s="169"/>
      <c r="O64" s="172" t="str">
        <f t="shared" si="2"/>
        <v>https://www.taylorfrancis.com/books/9780429058226</v>
      </c>
      <c r="P64" s="173" t="s">
        <v>13526</v>
      </c>
    </row>
    <row r="65" spans="1:16">
      <c r="A65" s="168">
        <v>202</v>
      </c>
      <c r="B65" s="169" t="s">
        <v>5361</v>
      </c>
      <c r="C65" s="169" t="s">
        <v>13521</v>
      </c>
      <c r="D65" s="170" t="s">
        <v>13527</v>
      </c>
      <c r="E65" s="170" t="s">
        <v>13528</v>
      </c>
      <c r="F65" s="169" t="s">
        <v>13529</v>
      </c>
      <c r="G65" s="171">
        <v>1</v>
      </c>
      <c r="H65" s="171">
        <v>1</v>
      </c>
      <c r="I65" s="169" t="s">
        <v>13530</v>
      </c>
      <c r="J65" s="169" t="s">
        <v>5446</v>
      </c>
      <c r="K65" s="171">
        <v>2017</v>
      </c>
      <c r="L65" s="169" t="s">
        <v>11387</v>
      </c>
      <c r="M65" s="169" t="s">
        <v>10656</v>
      </c>
      <c r="N65" s="169"/>
      <c r="O65" s="172" t="str">
        <f t="shared" si="2"/>
        <v>https://www.taylorfrancis.com/books/9781315366975</v>
      </c>
      <c r="P65" s="173" t="s">
        <v>13531</v>
      </c>
    </row>
    <row r="66" spans="1:16">
      <c r="A66" s="168">
        <v>207</v>
      </c>
      <c r="B66" s="169" t="s">
        <v>5361</v>
      </c>
      <c r="C66" s="169" t="s">
        <v>13521</v>
      </c>
      <c r="D66" s="170" t="s">
        <v>13532</v>
      </c>
      <c r="E66" s="170" t="s">
        <v>13533</v>
      </c>
      <c r="F66" s="169" t="s">
        <v>13534</v>
      </c>
      <c r="G66" s="171">
        <v>1</v>
      </c>
      <c r="H66" s="171">
        <v>1</v>
      </c>
      <c r="I66" s="169" t="s">
        <v>13535</v>
      </c>
      <c r="J66" s="169" t="s">
        <v>5446</v>
      </c>
      <c r="K66" s="171">
        <v>2019</v>
      </c>
      <c r="L66" s="169" t="s">
        <v>11387</v>
      </c>
      <c r="M66" s="169" t="s">
        <v>10656</v>
      </c>
      <c r="N66" s="169"/>
      <c r="O66" s="172" t="str">
        <f t="shared" si="2"/>
        <v>https://www.taylorfrancis.com/books/9780429058219</v>
      </c>
      <c r="P66" s="173" t="s">
        <v>13536</v>
      </c>
    </row>
    <row r="67" spans="1:16">
      <c r="A67" s="168">
        <v>228</v>
      </c>
      <c r="B67" s="169" t="s">
        <v>5361</v>
      </c>
      <c r="C67" s="169" t="s">
        <v>13521</v>
      </c>
      <c r="D67" s="170" t="s">
        <v>13537</v>
      </c>
      <c r="E67" s="170" t="s">
        <v>13538</v>
      </c>
      <c r="F67" s="169" t="s">
        <v>13539</v>
      </c>
      <c r="G67" s="171">
        <v>1</v>
      </c>
      <c r="H67" s="171">
        <v>1</v>
      </c>
      <c r="I67" s="169" t="s">
        <v>13540</v>
      </c>
      <c r="J67" s="169" t="s">
        <v>5446</v>
      </c>
      <c r="K67" s="171">
        <v>2016</v>
      </c>
      <c r="L67" s="169" t="s">
        <v>11387</v>
      </c>
      <c r="M67" s="169" t="s">
        <v>10656</v>
      </c>
      <c r="N67" s="169"/>
      <c r="O67" s="172" t="str">
        <f t="shared" si="2"/>
        <v>https://www.taylorfrancis.com/books/9780429147166</v>
      </c>
      <c r="P67" s="173" t="s">
        <v>13541</v>
      </c>
    </row>
    <row r="68" spans="1:16">
      <c r="A68" s="168">
        <v>238</v>
      </c>
      <c r="B68" s="169" t="s">
        <v>5361</v>
      </c>
      <c r="C68" s="169" t="s">
        <v>13521</v>
      </c>
      <c r="D68" s="170" t="s">
        <v>13542</v>
      </c>
      <c r="E68" s="170" t="s">
        <v>13543</v>
      </c>
      <c r="F68" s="169" t="s">
        <v>13544</v>
      </c>
      <c r="G68" s="171">
        <v>1</v>
      </c>
      <c r="H68" s="171">
        <v>2</v>
      </c>
      <c r="I68" s="169" t="s">
        <v>13545</v>
      </c>
      <c r="J68" s="169" t="s">
        <v>5446</v>
      </c>
      <c r="K68" s="171">
        <v>2018</v>
      </c>
      <c r="L68" s="169" t="s">
        <v>11387</v>
      </c>
      <c r="M68" s="169" t="s">
        <v>10656</v>
      </c>
      <c r="N68" s="169"/>
      <c r="O68" s="172" t="str">
        <f t="shared" si="2"/>
        <v>https://www.taylorfrancis.com/books/9781138586642</v>
      </c>
      <c r="P68" s="173" t="s">
        <v>13546</v>
      </c>
    </row>
    <row r="69" spans="1:16">
      <c r="A69" s="168">
        <v>208</v>
      </c>
      <c r="B69" s="169" t="s">
        <v>5361</v>
      </c>
      <c r="C69" s="169" t="s">
        <v>13547</v>
      </c>
      <c r="D69" s="170" t="s">
        <v>13548</v>
      </c>
      <c r="E69" s="170" t="s">
        <v>13549</v>
      </c>
      <c r="F69" s="169" t="s">
        <v>13550</v>
      </c>
      <c r="G69" s="171">
        <v>1</v>
      </c>
      <c r="H69" s="171">
        <v>1</v>
      </c>
      <c r="I69" s="169" t="s">
        <v>13551</v>
      </c>
      <c r="J69" s="169" t="s">
        <v>5446</v>
      </c>
      <c r="K69" s="171">
        <v>2016</v>
      </c>
      <c r="L69" s="169" t="s">
        <v>11387</v>
      </c>
      <c r="M69" s="169" t="s">
        <v>10656</v>
      </c>
      <c r="N69" s="169"/>
      <c r="O69" s="172" t="str">
        <f t="shared" si="2"/>
        <v>https://www.taylorfrancis.com/books/9780429225611</v>
      </c>
      <c r="P69" s="173" t="s">
        <v>13552</v>
      </c>
    </row>
    <row r="70" spans="1:16">
      <c r="A70" s="168">
        <v>222</v>
      </c>
      <c r="B70" s="169" t="s">
        <v>5361</v>
      </c>
      <c r="C70" s="169" t="s">
        <v>13547</v>
      </c>
      <c r="D70" s="170" t="s">
        <v>13553</v>
      </c>
      <c r="E70" s="170" t="s">
        <v>13554</v>
      </c>
      <c r="F70" s="169" t="s">
        <v>13555</v>
      </c>
      <c r="G70" s="171">
        <v>1</v>
      </c>
      <c r="H70" s="171">
        <v>1</v>
      </c>
      <c r="I70" s="169" t="s">
        <v>13556</v>
      </c>
      <c r="J70" s="169" t="s">
        <v>5446</v>
      </c>
      <c r="K70" s="171">
        <v>2018</v>
      </c>
      <c r="L70" s="169" t="s">
        <v>11387</v>
      </c>
      <c r="M70" s="169" t="s">
        <v>10656</v>
      </c>
      <c r="N70" s="169"/>
      <c r="O70" s="172" t="str">
        <f t="shared" si="2"/>
        <v>https://www.taylorfrancis.com/books/9781315155821</v>
      </c>
      <c r="P70" s="173" t="s">
        <v>13557</v>
      </c>
    </row>
    <row r="71" spans="1:16">
      <c r="A71" s="168">
        <v>232</v>
      </c>
      <c r="B71" s="169" t="s">
        <v>5361</v>
      </c>
      <c r="C71" s="169" t="s">
        <v>13547</v>
      </c>
      <c r="D71" s="170" t="s">
        <v>13558</v>
      </c>
      <c r="E71" s="170" t="s">
        <v>13559</v>
      </c>
      <c r="F71" s="169" t="s">
        <v>13560</v>
      </c>
      <c r="G71" s="171">
        <v>1</v>
      </c>
      <c r="H71" s="171">
        <v>1</v>
      </c>
      <c r="I71" s="169" t="s">
        <v>13561</v>
      </c>
      <c r="J71" s="169" t="s">
        <v>12589</v>
      </c>
      <c r="K71" s="171">
        <v>2019</v>
      </c>
      <c r="L71" s="169" t="s">
        <v>11387</v>
      </c>
      <c r="M71" s="169" t="s">
        <v>10656</v>
      </c>
      <c r="N71" s="169"/>
      <c r="O71" s="172" t="str">
        <f t="shared" si="2"/>
        <v>https://www.taylorfrancis.com/books/9780429438639</v>
      </c>
      <c r="P71" s="173" t="s">
        <v>13562</v>
      </c>
    </row>
    <row r="72" spans="1:16">
      <c r="A72" s="168">
        <v>166</v>
      </c>
      <c r="B72" s="169" t="s">
        <v>5361</v>
      </c>
      <c r="C72" s="169" t="s">
        <v>13563</v>
      </c>
      <c r="D72" s="170" t="s">
        <v>13564</v>
      </c>
      <c r="E72" s="170" t="s">
        <v>13565</v>
      </c>
      <c r="F72" s="169" t="s">
        <v>13566</v>
      </c>
      <c r="G72" s="171">
        <v>1</v>
      </c>
      <c r="H72" s="171">
        <v>1</v>
      </c>
      <c r="I72" s="169" t="s">
        <v>13567</v>
      </c>
      <c r="J72" s="169" t="s">
        <v>5446</v>
      </c>
      <c r="K72" s="171">
        <v>2018</v>
      </c>
      <c r="L72" s="169" t="s">
        <v>11387</v>
      </c>
      <c r="M72" s="169" t="s">
        <v>10656</v>
      </c>
      <c r="N72" s="169"/>
      <c r="O72" s="172" t="str">
        <f t="shared" si="2"/>
        <v>https://www.taylorfrancis.com/books/9781315200699</v>
      </c>
      <c r="P72" s="173" t="s">
        <v>13568</v>
      </c>
    </row>
    <row r="73" spans="1:16">
      <c r="A73" s="168">
        <v>175</v>
      </c>
      <c r="B73" s="169" t="s">
        <v>5361</v>
      </c>
      <c r="C73" s="169" t="s">
        <v>13563</v>
      </c>
      <c r="D73" s="170" t="s">
        <v>13569</v>
      </c>
      <c r="E73" s="170" t="s">
        <v>13570</v>
      </c>
      <c r="F73" s="169" t="s">
        <v>13571</v>
      </c>
      <c r="G73" s="171">
        <v>1</v>
      </c>
      <c r="H73" s="171">
        <v>1</v>
      </c>
      <c r="I73" s="169" t="s">
        <v>13572</v>
      </c>
      <c r="J73" s="169" t="s">
        <v>5446</v>
      </c>
      <c r="K73" s="171">
        <v>2018</v>
      </c>
      <c r="L73" s="169" t="s">
        <v>11387</v>
      </c>
      <c r="M73" s="169" t="s">
        <v>10656</v>
      </c>
      <c r="N73" s="169"/>
      <c r="O73" s="172" t="str">
        <f t="shared" si="2"/>
        <v>https://www.taylorfrancis.com/books/9781315153766</v>
      </c>
      <c r="P73" s="173" t="s">
        <v>13573</v>
      </c>
    </row>
    <row r="74" spans="1:16">
      <c r="A74" s="168">
        <v>230</v>
      </c>
      <c r="B74" s="169" t="s">
        <v>5361</v>
      </c>
      <c r="C74" s="169" t="s">
        <v>13563</v>
      </c>
      <c r="D74" s="170" t="s">
        <v>13574</v>
      </c>
      <c r="E74" s="170" t="s">
        <v>13575</v>
      </c>
      <c r="F74" s="169" t="s">
        <v>13576</v>
      </c>
      <c r="G74" s="171">
        <v>1</v>
      </c>
      <c r="H74" s="171">
        <v>1</v>
      </c>
      <c r="I74" s="169" t="s">
        <v>13577</v>
      </c>
      <c r="J74" s="169" t="s">
        <v>5446</v>
      </c>
      <c r="K74" s="171">
        <v>2019</v>
      </c>
      <c r="L74" s="169" t="s">
        <v>11387</v>
      </c>
      <c r="M74" s="169" t="s">
        <v>10656</v>
      </c>
      <c r="N74" s="169"/>
      <c r="O74" s="172" t="str">
        <f t="shared" si="2"/>
        <v>https://www.taylorfrancis.com/books/9781351250092</v>
      </c>
      <c r="P74" s="173" t="s">
        <v>13578</v>
      </c>
    </row>
    <row r="75" spans="1:16">
      <c r="A75" s="178">
        <v>37</v>
      </c>
      <c r="B75" s="179" t="s">
        <v>5361</v>
      </c>
      <c r="C75" s="179" t="s">
        <v>13563</v>
      </c>
      <c r="D75" s="180" t="s">
        <v>13579</v>
      </c>
      <c r="E75" s="180" t="s">
        <v>13580</v>
      </c>
      <c r="F75" s="181" t="s">
        <v>13581</v>
      </c>
      <c r="G75" s="171">
        <v>1</v>
      </c>
      <c r="H75" s="171">
        <v>1</v>
      </c>
      <c r="I75" s="181" t="s">
        <v>13582</v>
      </c>
      <c r="J75" s="181" t="s">
        <v>5446</v>
      </c>
      <c r="K75" s="171">
        <v>2019</v>
      </c>
      <c r="L75" s="181" t="s">
        <v>11387</v>
      </c>
      <c r="M75" s="181" t="s">
        <v>10656</v>
      </c>
      <c r="N75" s="181"/>
      <c r="O75" s="182" t="s">
        <v>13583</v>
      </c>
      <c r="P75" s="183" t="s">
        <v>13583</v>
      </c>
    </row>
    <row r="76" spans="1:16">
      <c r="A76" s="168">
        <v>172</v>
      </c>
      <c r="B76" s="169" t="s">
        <v>5361</v>
      </c>
      <c r="C76" s="169" t="s">
        <v>13584</v>
      </c>
      <c r="D76" s="170" t="s">
        <v>13585</v>
      </c>
      <c r="E76" s="170" t="s">
        <v>13586</v>
      </c>
      <c r="F76" s="169" t="s">
        <v>13587</v>
      </c>
      <c r="G76" s="171">
        <v>1</v>
      </c>
      <c r="H76" s="171">
        <v>1</v>
      </c>
      <c r="I76" s="169" t="s">
        <v>13588</v>
      </c>
      <c r="J76" s="169" t="s">
        <v>5446</v>
      </c>
      <c r="K76" s="171">
        <v>2017</v>
      </c>
      <c r="L76" s="169" t="s">
        <v>11387</v>
      </c>
      <c r="M76" s="169" t="s">
        <v>10656</v>
      </c>
      <c r="N76" s="169"/>
      <c r="O76" s="172" t="str">
        <f t="shared" ref="O76:O89" si="3">HYPERLINK(P76)</f>
        <v>https://www.taylorfrancis.com/books/9781315154862</v>
      </c>
      <c r="P76" s="173" t="s">
        <v>13589</v>
      </c>
    </row>
    <row r="77" spans="1:16">
      <c r="A77" s="168">
        <v>179</v>
      </c>
      <c r="B77" s="169" t="s">
        <v>5361</v>
      </c>
      <c r="C77" s="169" t="s">
        <v>13584</v>
      </c>
      <c r="D77" s="170" t="s">
        <v>13590</v>
      </c>
      <c r="E77" s="170" t="s">
        <v>13591</v>
      </c>
      <c r="F77" s="174" t="s">
        <v>13592</v>
      </c>
      <c r="G77" s="171">
        <v>1</v>
      </c>
      <c r="H77" s="171">
        <v>10</v>
      </c>
      <c r="I77" s="169" t="s">
        <v>13593</v>
      </c>
      <c r="J77" s="169" t="s">
        <v>5446</v>
      </c>
      <c r="K77" s="171">
        <v>2018</v>
      </c>
      <c r="L77" s="169" t="s">
        <v>11387</v>
      </c>
      <c r="M77" s="169" t="s">
        <v>10656</v>
      </c>
      <c r="N77" s="169"/>
      <c r="O77" s="172" t="str">
        <f t="shared" si="3"/>
        <v>https://www.taylorfrancis.com/books/9781315118192</v>
      </c>
      <c r="P77" s="173" t="s">
        <v>13594</v>
      </c>
    </row>
    <row r="78" spans="1:16">
      <c r="A78" s="168">
        <v>200</v>
      </c>
      <c r="B78" s="169" t="s">
        <v>5361</v>
      </c>
      <c r="C78" s="169" t="s">
        <v>13584</v>
      </c>
      <c r="D78" s="170" t="s">
        <v>13595</v>
      </c>
      <c r="E78" s="170" t="s">
        <v>13596</v>
      </c>
      <c r="F78" s="169" t="s">
        <v>13597</v>
      </c>
      <c r="G78" s="171">
        <v>1</v>
      </c>
      <c r="H78" s="171">
        <v>1</v>
      </c>
      <c r="I78" s="169" t="s">
        <v>13598</v>
      </c>
      <c r="J78" s="169" t="s">
        <v>12589</v>
      </c>
      <c r="K78" s="171">
        <v>2018</v>
      </c>
      <c r="L78" s="169" t="s">
        <v>11387</v>
      </c>
      <c r="M78" s="169" t="s">
        <v>10656</v>
      </c>
      <c r="N78" s="169"/>
      <c r="O78" s="172" t="str">
        <f t="shared" si="3"/>
        <v>https://www.taylorfrancis.com/books/9781315154503</v>
      </c>
      <c r="P78" s="173" t="s">
        <v>13599</v>
      </c>
    </row>
    <row r="79" spans="1:16">
      <c r="A79" s="168">
        <v>229</v>
      </c>
      <c r="B79" s="169" t="s">
        <v>5361</v>
      </c>
      <c r="C79" s="169" t="s">
        <v>13584</v>
      </c>
      <c r="D79" s="170" t="s">
        <v>13600</v>
      </c>
      <c r="E79" s="170" t="s">
        <v>13601</v>
      </c>
      <c r="F79" s="169" t="s">
        <v>13602</v>
      </c>
      <c r="G79" s="171">
        <v>1</v>
      </c>
      <c r="H79" s="171">
        <v>2</v>
      </c>
      <c r="I79" s="169" t="s">
        <v>13603</v>
      </c>
      <c r="J79" s="169" t="s">
        <v>5446</v>
      </c>
      <c r="K79" s="171">
        <v>2018</v>
      </c>
      <c r="L79" s="169" t="s">
        <v>11387</v>
      </c>
      <c r="M79" s="169" t="s">
        <v>10656</v>
      </c>
      <c r="N79" s="169"/>
      <c r="O79" s="172" t="str">
        <f t="shared" si="3"/>
        <v>https://www.taylorfrancis.com/books/9781315152714</v>
      </c>
      <c r="P79" s="173" t="s">
        <v>13604</v>
      </c>
    </row>
    <row r="80" spans="1:16">
      <c r="A80" s="168">
        <v>170</v>
      </c>
      <c r="B80" s="169" t="s">
        <v>5361</v>
      </c>
      <c r="C80" s="169" t="s">
        <v>13605</v>
      </c>
      <c r="D80" s="170" t="s">
        <v>13606</v>
      </c>
      <c r="E80" s="170" t="s">
        <v>13607</v>
      </c>
      <c r="F80" s="169" t="s">
        <v>13608</v>
      </c>
      <c r="G80" s="171">
        <v>1</v>
      </c>
      <c r="H80" s="171">
        <v>2</v>
      </c>
      <c r="I80" s="169" t="s">
        <v>13609</v>
      </c>
      <c r="J80" s="169" t="s">
        <v>5446</v>
      </c>
      <c r="K80" s="171">
        <v>2019</v>
      </c>
      <c r="L80" s="169" t="s">
        <v>11387</v>
      </c>
      <c r="M80" s="169" t="s">
        <v>10656</v>
      </c>
      <c r="N80" s="169"/>
      <c r="O80" s="172" t="str">
        <f t="shared" si="3"/>
        <v>https://www.taylorfrancis.com/books/9781315200149</v>
      </c>
      <c r="P80" s="173" t="s">
        <v>13610</v>
      </c>
    </row>
    <row r="81" spans="1:16">
      <c r="A81" s="168">
        <v>171</v>
      </c>
      <c r="B81" s="169" t="s">
        <v>5361</v>
      </c>
      <c r="C81" s="169" t="s">
        <v>13605</v>
      </c>
      <c r="D81" s="170" t="s">
        <v>13611</v>
      </c>
      <c r="E81" s="170" t="s">
        <v>13612</v>
      </c>
      <c r="F81" s="169" t="s">
        <v>13613</v>
      </c>
      <c r="G81" s="171">
        <v>1</v>
      </c>
      <c r="H81" s="171">
        <v>1</v>
      </c>
      <c r="I81" s="169" t="s">
        <v>13614</v>
      </c>
      <c r="J81" s="169" t="s">
        <v>5446</v>
      </c>
      <c r="K81" s="171">
        <v>2019</v>
      </c>
      <c r="L81" s="169" t="s">
        <v>11387</v>
      </c>
      <c r="M81" s="169" t="s">
        <v>10656</v>
      </c>
      <c r="N81" s="169"/>
      <c r="O81" s="172" t="str">
        <f t="shared" si="3"/>
        <v>https://www.taylorfrancis.com/books/9780429243073</v>
      </c>
      <c r="P81" s="173" t="s">
        <v>13615</v>
      </c>
    </row>
    <row r="82" spans="1:16">
      <c r="A82" s="168">
        <v>188</v>
      </c>
      <c r="B82" s="169" t="s">
        <v>5361</v>
      </c>
      <c r="C82" s="169" t="s">
        <v>13605</v>
      </c>
      <c r="D82" s="170" t="s">
        <v>13616</v>
      </c>
      <c r="E82" s="170" t="s">
        <v>13617</v>
      </c>
      <c r="F82" s="169" t="s">
        <v>13618</v>
      </c>
      <c r="G82" s="171">
        <v>1</v>
      </c>
      <c r="H82" s="171">
        <v>1</v>
      </c>
      <c r="I82" s="169" t="s">
        <v>13619</v>
      </c>
      <c r="J82" s="169" t="s">
        <v>5446</v>
      </c>
      <c r="K82" s="171">
        <v>2016</v>
      </c>
      <c r="L82" s="169" t="s">
        <v>11387</v>
      </c>
      <c r="M82" s="169" t="s">
        <v>10656</v>
      </c>
      <c r="N82" s="169"/>
      <c r="O82" s="172" t="str">
        <f t="shared" si="3"/>
        <v>https://www.taylorfrancis.com/books/9781315214375</v>
      </c>
      <c r="P82" s="173" t="s">
        <v>13620</v>
      </c>
    </row>
    <row r="83" spans="1:16">
      <c r="A83" s="168">
        <v>191</v>
      </c>
      <c r="B83" s="169" t="s">
        <v>5361</v>
      </c>
      <c r="C83" s="169" t="s">
        <v>13605</v>
      </c>
      <c r="D83" s="170" t="s">
        <v>13621</v>
      </c>
      <c r="E83" s="170" t="s">
        <v>13622</v>
      </c>
      <c r="F83" s="169" t="s">
        <v>13623</v>
      </c>
      <c r="G83" s="171">
        <v>1</v>
      </c>
      <c r="H83" s="171">
        <v>1</v>
      </c>
      <c r="I83" s="169" t="s">
        <v>13624</v>
      </c>
      <c r="J83" s="169" t="s">
        <v>5446</v>
      </c>
      <c r="K83" s="171">
        <v>2019</v>
      </c>
      <c r="L83" s="169" t="s">
        <v>11387</v>
      </c>
      <c r="M83" s="169" t="s">
        <v>10656</v>
      </c>
      <c r="N83" s="169"/>
      <c r="O83" s="172" t="str">
        <f t="shared" si="3"/>
        <v>https://www.taylorfrancis.com/books/9781351172561</v>
      </c>
      <c r="P83" s="173" t="s">
        <v>13625</v>
      </c>
    </row>
    <row r="84" spans="1:16">
      <c r="A84" s="168">
        <v>193</v>
      </c>
      <c r="B84" s="169" t="s">
        <v>5361</v>
      </c>
      <c r="C84" s="169" t="s">
        <v>13605</v>
      </c>
      <c r="D84" s="170" t="s">
        <v>13626</v>
      </c>
      <c r="E84" s="170" t="s">
        <v>13627</v>
      </c>
      <c r="F84" s="169" t="s">
        <v>13628</v>
      </c>
      <c r="G84" s="171">
        <v>1</v>
      </c>
      <c r="H84" s="171">
        <v>1</v>
      </c>
      <c r="I84" s="169" t="s">
        <v>13629</v>
      </c>
      <c r="J84" s="169" t="s">
        <v>5446</v>
      </c>
      <c r="K84" s="171">
        <v>2016</v>
      </c>
      <c r="L84" s="169" t="s">
        <v>11387</v>
      </c>
      <c r="M84" s="169" t="s">
        <v>10656</v>
      </c>
      <c r="N84" s="169"/>
      <c r="O84" s="172" t="str">
        <f t="shared" si="3"/>
        <v>https://www.taylorfrancis.com/books/9780429076084</v>
      </c>
      <c r="P84" s="173" t="s">
        <v>13630</v>
      </c>
    </row>
    <row r="85" spans="1:16">
      <c r="A85" s="168">
        <v>196</v>
      </c>
      <c r="B85" s="169" t="s">
        <v>5361</v>
      </c>
      <c r="C85" s="169" t="s">
        <v>13605</v>
      </c>
      <c r="D85" s="170" t="s">
        <v>13631</v>
      </c>
      <c r="E85" s="170" t="s">
        <v>13632</v>
      </c>
      <c r="F85" s="169" t="s">
        <v>13633</v>
      </c>
      <c r="G85" s="171">
        <v>1</v>
      </c>
      <c r="H85" s="171">
        <v>2</v>
      </c>
      <c r="I85" s="169" t="s">
        <v>13634</v>
      </c>
      <c r="J85" s="169" t="s">
        <v>5446</v>
      </c>
      <c r="K85" s="171">
        <v>2018</v>
      </c>
      <c r="L85" s="169" t="s">
        <v>11387</v>
      </c>
      <c r="M85" s="169" t="s">
        <v>10656</v>
      </c>
      <c r="N85" s="169"/>
      <c r="O85" s="172" t="str">
        <f t="shared" si="3"/>
        <v>https://www.taylorfrancis.com/books/9781315269085</v>
      </c>
      <c r="P85" s="173" t="s">
        <v>13635</v>
      </c>
    </row>
    <row r="86" spans="1:16">
      <c r="A86" s="168">
        <v>209</v>
      </c>
      <c r="B86" s="169" t="s">
        <v>5361</v>
      </c>
      <c r="C86" s="169" t="s">
        <v>13605</v>
      </c>
      <c r="D86" s="170" t="s">
        <v>13636</v>
      </c>
      <c r="E86" s="170" t="s">
        <v>13637</v>
      </c>
      <c r="F86" s="169" t="s">
        <v>13638</v>
      </c>
      <c r="G86" s="171">
        <v>1</v>
      </c>
      <c r="H86" s="171">
        <v>3</v>
      </c>
      <c r="I86" s="169" t="s">
        <v>13639</v>
      </c>
      <c r="J86" s="169" t="s">
        <v>5446</v>
      </c>
      <c r="K86" s="171">
        <v>2016</v>
      </c>
      <c r="L86" s="169" t="s">
        <v>11387</v>
      </c>
      <c r="M86" s="169" t="s">
        <v>10656</v>
      </c>
      <c r="N86" s="169"/>
      <c r="O86" s="172" t="str">
        <f t="shared" si="3"/>
        <v>https://www.taylorfrancis.com/books/9780429160646</v>
      </c>
      <c r="P86" s="173" t="s">
        <v>13640</v>
      </c>
    </row>
    <row r="87" spans="1:16">
      <c r="A87" s="168">
        <v>211</v>
      </c>
      <c r="B87" s="169" t="s">
        <v>5361</v>
      </c>
      <c r="C87" s="169" t="s">
        <v>13605</v>
      </c>
      <c r="D87" s="170" t="s">
        <v>13641</v>
      </c>
      <c r="E87" s="170" t="s">
        <v>13642</v>
      </c>
      <c r="F87" s="169" t="s">
        <v>13643</v>
      </c>
      <c r="G87" s="171">
        <v>1</v>
      </c>
      <c r="H87" s="171">
        <v>1</v>
      </c>
      <c r="I87" s="169" t="s">
        <v>13644</v>
      </c>
      <c r="J87" s="169" t="s">
        <v>5446</v>
      </c>
      <c r="K87" s="171">
        <v>2018</v>
      </c>
      <c r="L87" s="169" t="s">
        <v>11387</v>
      </c>
      <c r="M87" s="169" t="s">
        <v>10656</v>
      </c>
      <c r="N87" s="169"/>
      <c r="O87" s="172" t="str">
        <f t="shared" si="3"/>
        <v>https://www.taylorfrancis.com/books/9780429492006</v>
      </c>
      <c r="P87" s="173" t="s">
        <v>13645</v>
      </c>
    </row>
    <row r="88" spans="1:16">
      <c r="A88" s="168">
        <v>214</v>
      </c>
      <c r="B88" s="169" t="s">
        <v>5361</v>
      </c>
      <c r="C88" s="169" t="s">
        <v>13605</v>
      </c>
      <c r="D88" s="170" t="s">
        <v>13646</v>
      </c>
      <c r="E88" s="170" t="s">
        <v>13647</v>
      </c>
      <c r="F88" s="169" t="s">
        <v>13648</v>
      </c>
      <c r="G88" s="171">
        <v>1</v>
      </c>
      <c r="H88" s="171">
        <v>1</v>
      </c>
      <c r="I88" s="169" t="s">
        <v>13649</v>
      </c>
      <c r="J88" s="169" t="s">
        <v>5446</v>
      </c>
      <c r="K88" s="171">
        <v>2019</v>
      </c>
      <c r="L88" s="169" t="s">
        <v>11387</v>
      </c>
      <c r="M88" s="169" t="s">
        <v>10656</v>
      </c>
      <c r="N88" s="169"/>
      <c r="O88" s="172" t="str">
        <f t="shared" si="3"/>
        <v>https://www.taylorfrancis.com/books/9780429457395</v>
      </c>
      <c r="P88" s="173" t="s">
        <v>13650</v>
      </c>
    </row>
    <row r="89" spans="1:16">
      <c r="A89" s="168">
        <v>220</v>
      </c>
      <c r="B89" s="169" t="s">
        <v>5361</v>
      </c>
      <c r="C89" s="169" t="s">
        <v>13605</v>
      </c>
      <c r="D89" s="170" t="s">
        <v>13651</v>
      </c>
      <c r="E89" s="170" t="s">
        <v>13652</v>
      </c>
      <c r="F89" s="169" t="s">
        <v>13653</v>
      </c>
      <c r="G89" s="171">
        <v>1</v>
      </c>
      <c r="H89" s="171">
        <v>1</v>
      </c>
      <c r="I89" s="169" t="s">
        <v>13654</v>
      </c>
      <c r="J89" s="169" t="s">
        <v>5446</v>
      </c>
      <c r="K89" s="171">
        <v>2016</v>
      </c>
      <c r="L89" s="169" t="s">
        <v>11387</v>
      </c>
      <c r="M89" s="169" t="s">
        <v>10656</v>
      </c>
      <c r="N89" s="169"/>
      <c r="O89" s="172" t="str">
        <f t="shared" si="3"/>
        <v>https://www.taylorfrancis.com/books/9781315215341</v>
      </c>
      <c r="P89" s="173" t="s">
        <v>13655</v>
      </c>
    </row>
    <row r="90" spans="1:16">
      <c r="A90" s="178">
        <v>41</v>
      </c>
      <c r="B90" s="179" t="s">
        <v>5361</v>
      </c>
      <c r="C90" s="179" t="s">
        <v>13605</v>
      </c>
      <c r="D90" s="180" t="s">
        <v>13656</v>
      </c>
      <c r="E90" s="180" t="s">
        <v>13657</v>
      </c>
      <c r="F90" s="181" t="s">
        <v>13658</v>
      </c>
      <c r="G90" s="171">
        <v>1</v>
      </c>
      <c r="H90" s="171">
        <v>1</v>
      </c>
      <c r="I90" s="181" t="s">
        <v>13659</v>
      </c>
      <c r="J90" s="181" t="s">
        <v>5446</v>
      </c>
      <c r="K90" s="171">
        <v>2018</v>
      </c>
      <c r="L90" s="181" t="s">
        <v>11387</v>
      </c>
      <c r="M90" s="181" t="s">
        <v>10656</v>
      </c>
      <c r="N90" s="181"/>
      <c r="O90" s="182" t="s">
        <v>13660</v>
      </c>
      <c r="P90" s="183" t="s">
        <v>13660</v>
      </c>
    </row>
    <row r="91" spans="1:16">
      <c r="A91" s="168">
        <v>180</v>
      </c>
      <c r="B91" s="169" t="s">
        <v>5361</v>
      </c>
      <c r="C91" s="169" t="s">
        <v>13661</v>
      </c>
      <c r="D91" s="170" t="s">
        <v>13662</v>
      </c>
      <c r="E91" s="170" t="s">
        <v>13663</v>
      </c>
      <c r="F91" s="169" t="s">
        <v>13664</v>
      </c>
      <c r="G91" s="171">
        <v>1</v>
      </c>
      <c r="H91" s="171">
        <v>1</v>
      </c>
      <c r="I91" s="169" t="s">
        <v>13176</v>
      </c>
      <c r="J91" s="169" t="s">
        <v>5446</v>
      </c>
      <c r="K91" s="171">
        <v>2019</v>
      </c>
      <c r="L91" s="169" t="s">
        <v>11387</v>
      </c>
      <c r="M91" s="169" t="s">
        <v>10656</v>
      </c>
      <c r="N91" s="169"/>
      <c r="O91" s="172" t="str">
        <f>HYPERLINK(P91)</f>
        <v>https://www.taylorfrancis.com/books/9780429466311</v>
      </c>
      <c r="P91" s="173" t="s">
        <v>13665</v>
      </c>
    </row>
    <row r="92" spans="1:16">
      <c r="A92" s="168">
        <v>216</v>
      </c>
      <c r="B92" s="169" t="s">
        <v>5361</v>
      </c>
      <c r="C92" s="169" t="s">
        <v>13661</v>
      </c>
      <c r="D92" s="170" t="s">
        <v>13666</v>
      </c>
      <c r="E92" s="170" t="s">
        <v>13667</v>
      </c>
      <c r="F92" s="169" t="s">
        <v>13668</v>
      </c>
      <c r="G92" s="171">
        <v>1</v>
      </c>
      <c r="H92" s="171">
        <v>1</v>
      </c>
      <c r="I92" s="169" t="s">
        <v>13669</v>
      </c>
      <c r="J92" s="169" t="s">
        <v>5446</v>
      </c>
      <c r="K92" s="171">
        <v>2017</v>
      </c>
      <c r="L92" s="169" t="s">
        <v>11387</v>
      </c>
      <c r="M92" s="169" t="s">
        <v>10656</v>
      </c>
      <c r="N92" s="169"/>
      <c r="O92" s="172" t="str">
        <f>HYPERLINK(P92)</f>
        <v>https://www.taylorfrancis.com/books/9781315371122</v>
      </c>
      <c r="P92" s="173" t="s">
        <v>13670</v>
      </c>
    </row>
    <row r="93" spans="1:16">
      <c r="A93" s="168">
        <v>231</v>
      </c>
      <c r="B93" s="169" t="s">
        <v>5361</v>
      </c>
      <c r="C93" s="169" t="s">
        <v>13671</v>
      </c>
      <c r="D93" s="170" t="s">
        <v>13672</v>
      </c>
      <c r="E93" s="170" t="s">
        <v>13673</v>
      </c>
      <c r="F93" s="169" t="s">
        <v>13674</v>
      </c>
      <c r="G93" s="171">
        <v>1</v>
      </c>
      <c r="H93" s="171">
        <v>1</v>
      </c>
      <c r="I93" s="169" t="s">
        <v>13675</v>
      </c>
      <c r="J93" s="169" t="s">
        <v>5446</v>
      </c>
      <c r="K93" s="171">
        <v>2016</v>
      </c>
      <c r="L93" s="169" t="s">
        <v>11387</v>
      </c>
      <c r="M93" s="169" t="s">
        <v>10656</v>
      </c>
      <c r="N93" s="169"/>
      <c r="O93" s="172" t="str">
        <f>HYPERLINK(P93)</f>
        <v>https://www.taylorfrancis.com/books/9780429173721</v>
      </c>
      <c r="P93" s="173" t="s">
        <v>13676</v>
      </c>
    </row>
    <row r="94" spans="1:16">
      <c r="A94" s="178">
        <v>39</v>
      </c>
      <c r="B94" s="179" t="s">
        <v>5361</v>
      </c>
      <c r="C94" s="179" t="s">
        <v>13671</v>
      </c>
      <c r="D94" s="180" t="s">
        <v>13677</v>
      </c>
      <c r="E94" s="180" t="s">
        <v>13678</v>
      </c>
      <c r="F94" s="181" t="s">
        <v>13679</v>
      </c>
      <c r="G94" s="171">
        <v>1</v>
      </c>
      <c r="H94" s="171">
        <v>1</v>
      </c>
      <c r="I94" s="181" t="s">
        <v>13680</v>
      </c>
      <c r="J94" s="181" t="s">
        <v>5446</v>
      </c>
      <c r="K94" s="171">
        <v>2019</v>
      </c>
      <c r="L94" s="181" t="s">
        <v>11387</v>
      </c>
      <c r="M94" s="181" t="s">
        <v>10656</v>
      </c>
      <c r="N94" s="181"/>
      <c r="O94" s="182" t="s">
        <v>13681</v>
      </c>
      <c r="P94" s="183" t="s">
        <v>13681</v>
      </c>
    </row>
    <row r="95" spans="1:16">
      <c r="A95" s="168">
        <v>176</v>
      </c>
      <c r="B95" s="169" t="s">
        <v>5361</v>
      </c>
      <c r="C95" s="169" t="s">
        <v>13682</v>
      </c>
      <c r="D95" s="170" t="s">
        <v>13683</v>
      </c>
      <c r="E95" s="170" t="s">
        <v>13684</v>
      </c>
      <c r="F95" s="169" t="s">
        <v>13685</v>
      </c>
      <c r="G95" s="171">
        <v>1</v>
      </c>
      <c r="H95" s="171">
        <v>1</v>
      </c>
      <c r="I95" s="169" t="s">
        <v>13686</v>
      </c>
      <c r="J95" s="169" t="s">
        <v>5446</v>
      </c>
      <c r="K95" s="171">
        <v>2017</v>
      </c>
      <c r="L95" s="169" t="s">
        <v>11387</v>
      </c>
      <c r="M95" s="169" t="s">
        <v>10656</v>
      </c>
      <c r="N95" s="169"/>
      <c r="O95" s="172" t="str">
        <f t="shared" ref="O95:O106" si="4">HYPERLINK(P95)</f>
        <v>https://www.taylorfrancis.com/books/9781315367965</v>
      </c>
      <c r="P95" s="173" t="s">
        <v>13687</v>
      </c>
    </row>
    <row r="96" spans="1:16">
      <c r="A96" s="168">
        <v>219</v>
      </c>
      <c r="B96" s="169" t="s">
        <v>5361</v>
      </c>
      <c r="C96" s="169" t="s">
        <v>13682</v>
      </c>
      <c r="D96" s="170" t="s">
        <v>13688</v>
      </c>
      <c r="E96" s="170" t="s">
        <v>13689</v>
      </c>
      <c r="F96" s="169" t="s">
        <v>13690</v>
      </c>
      <c r="G96" s="171">
        <v>1</v>
      </c>
      <c r="H96" s="171">
        <v>2</v>
      </c>
      <c r="I96" s="169" t="s">
        <v>13691</v>
      </c>
      <c r="J96" s="169" t="s">
        <v>5446</v>
      </c>
      <c r="K96" s="171">
        <v>2019</v>
      </c>
      <c r="L96" s="169" t="s">
        <v>11387</v>
      </c>
      <c r="M96" s="169" t="s">
        <v>10656</v>
      </c>
      <c r="N96" s="169"/>
      <c r="O96" s="172" t="str">
        <f t="shared" si="4"/>
        <v>https://www.taylorfrancis.com/books/9781351202954</v>
      </c>
      <c r="P96" s="173" t="s">
        <v>13692</v>
      </c>
    </row>
    <row r="97" spans="1:16">
      <c r="A97" s="168">
        <v>181</v>
      </c>
      <c r="B97" s="169" t="s">
        <v>5361</v>
      </c>
      <c r="C97" s="169" t="s">
        <v>13693</v>
      </c>
      <c r="D97" s="170" t="s">
        <v>13694</v>
      </c>
      <c r="E97" s="170" t="s">
        <v>13695</v>
      </c>
      <c r="F97" s="169" t="s">
        <v>13696</v>
      </c>
      <c r="G97" s="171">
        <v>1</v>
      </c>
      <c r="H97" s="171">
        <v>1</v>
      </c>
      <c r="I97" s="169" t="s">
        <v>13697</v>
      </c>
      <c r="J97" s="169" t="s">
        <v>5446</v>
      </c>
      <c r="K97" s="171">
        <v>2017</v>
      </c>
      <c r="L97" s="169" t="s">
        <v>11387</v>
      </c>
      <c r="M97" s="169" t="s">
        <v>10656</v>
      </c>
      <c r="N97" s="169"/>
      <c r="O97" s="172" t="str">
        <f t="shared" si="4"/>
        <v>https://www.taylorfrancis.com/books/9781315155265</v>
      </c>
      <c r="P97" s="173" t="s">
        <v>13698</v>
      </c>
    </row>
    <row r="98" spans="1:16">
      <c r="A98" s="168">
        <v>182</v>
      </c>
      <c r="B98" s="169" t="s">
        <v>5361</v>
      </c>
      <c r="C98" s="169" t="s">
        <v>13693</v>
      </c>
      <c r="D98" s="170" t="s">
        <v>13699</v>
      </c>
      <c r="E98" s="170" t="s">
        <v>13700</v>
      </c>
      <c r="F98" s="169" t="s">
        <v>13701</v>
      </c>
      <c r="G98" s="171">
        <v>1</v>
      </c>
      <c r="H98" s="171">
        <v>1</v>
      </c>
      <c r="I98" s="169" t="s">
        <v>13702</v>
      </c>
      <c r="J98" s="169" t="s">
        <v>12589</v>
      </c>
      <c r="K98" s="171">
        <v>2019</v>
      </c>
      <c r="L98" s="169" t="s">
        <v>11387</v>
      </c>
      <c r="M98" s="169" t="s">
        <v>10656</v>
      </c>
      <c r="N98" s="169"/>
      <c r="O98" s="172" t="str">
        <f t="shared" si="4"/>
        <v>https://www.taylorfrancis.com/books/9780429488443</v>
      </c>
      <c r="P98" s="173" t="s">
        <v>13703</v>
      </c>
    </row>
    <row r="99" spans="1:16">
      <c r="A99" s="168">
        <v>185</v>
      </c>
      <c r="B99" s="169" t="s">
        <v>5361</v>
      </c>
      <c r="C99" s="169" t="s">
        <v>13693</v>
      </c>
      <c r="D99" s="170" t="s">
        <v>13704</v>
      </c>
      <c r="E99" s="170" t="s">
        <v>13705</v>
      </c>
      <c r="F99" s="169" t="s">
        <v>13706</v>
      </c>
      <c r="G99" s="171">
        <v>1</v>
      </c>
      <c r="H99" s="171">
        <v>1</v>
      </c>
      <c r="I99" s="169" t="s">
        <v>13707</v>
      </c>
      <c r="J99" s="169" t="s">
        <v>12589</v>
      </c>
      <c r="K99" s="171">
        <v>2020</v>
      </c>
      <c r="L99" s="169" t="s">
        <v>11387</v>
      </c>
      <c r="M99" s="169" t="s">
        <v>10656</v>
      </c>
      <c r="N99" s="169"/>
      <c r="O99" s="172" t="str">
        <f t="shared" si="4"/>
        <v>https://www.taylorfrancis.com/books/9780429428371</v>
      </c>
      <c r="P99" s="173" t="s">
        <v>13708</v>
      </c>
    </row>
    <row r="100" spans="1:16">
      <c r="A100" s="168">
        <v>192</v>
      </c>
      <c r="B100" s="169" t="s">
        <v>5361</v>
      </c>
      <c r="C100" s="169" t="s">
        <v>13693</v>
      </c>
      <c r="D100" s="170" t="s">
        <v>13709</v>
      </c>
      <c r="E100" s="170" t="s">
        <v>13710</v>
      </c>
      <c r="F100" s="169" t="s">
        <v>13711</v>
      </c>
      <c r="G100" s="171">
        <v>1</v>
      </c>
      <c r="H100" s="171">
        <v>1</v>
      </c>
      <c r="I100" s="169" t="s">
        <v>13712</v>
      </c>
      <c r="J100" s="169" t="s">
        <v>12589</v>
      </c>
      <c r="K100" s="171">
        <v>2019</v>
      </c>
      <c r="L100" s="169" t="s">
        <v>11387</v>
      </c>
      <c r="M100" s="169" t="s">
        <v>10656</v>
      </c>
      <c r="N100" s="169"/>
      <c r="O100" s="172" t="str">
        <f t="shared" si="4"/>
        <v>https://www.taylorfrancis.com/books/9781315201351</v>
      </c>
      <c r="P100" s="173" t="s">
        <v>13713</v>
      </c>
    </row>
    <row r="101" spans="1:16">
      <c r="A101" s="168">
        <v>198</v>
      </c>
      <c r="B101" s="169" t="s">
        <v>5361</v>
      </c>
      <c r="C101" s="169" t="s">
        <v>13693</v>
      </c>
      <c r="D101" s="170" t="s">
        <v>13714</v>
      </c>
      <c r="E101" s="170" t="s">
        <v>13715</v>
      </c>
      <c r="F101" s="169" t="s">
        <v>13716</v>
      </c>
      <c r="G101" s="171">
        <v>1</v>
      </c>
      <c r="H101" s="171">
        <v>1</v>
      </c>
      <c r="I101" s="169" t="s">
        <v>13717</v>
      </c>
      <c r="J101" s="169" t="s">
        <v>12589</v>
      </c>
      <c r="K101" s="171">
        <v>2020</v>
      </c>
      <c r="L101" s="169" t="s">
        <v>11387</v>
      </c>
      <c r="M101" s="169" t="s">
        <v>10656</v>
      </c>
      <c r="N101" s="169"/>
      <c r="O101" s="172" t="str">
        <f t="shared" si="4"/>
        <v>https://www.taylorfrancis.com/books/9780429155826</v>
      </c>
      <c r="P101" s="173" t="s">
        <v>13718</v>
      </c>
    </row>
    <row r="102" spans="1:16">
      <c r="A102" s="168">
        <v>206</v>
      </c>
      <c r="B102" s="169" t="s">
        <v>5361</v>
      </c>
      <c r="C102" s="169" t="s">
        <v>13693</v>
      </c>
      <c r="D102" s="170" t="s">
        <v>13719</v>
      </c>
      <c r="E102" s="170" t="s">
        <v>13720</v>
      </c>
      <c r="F102" s="169" t="s">
        <v>13721</v>
      </c>
      <c r="G102" s="171">
        <v>1</v>
      </c>
      <c r="H102" s="171">
        <v>1</v>
      </c>
      <c r="I102" s="169" t="s">
        <v>13722</v>
      </c>
      <c r="J102" s="169" t="s">
        <v>12589</v>
      </c>
      <c r="K102" s="171">
        <v>2016</v>
      </c>
      <c r="L102" s="169" t="s">
        <v>11387</v>
      </c>
      <c r="M102" s="169" t="s">
        <v>10656</v>
      </c>
      <c r="N102" s="169"/>
      <c r="O102" s="172" t="str">
        <f t="shared" si="4"/>
        <v>https://www.taylorfrancis.com/books/9780429159725</v>
      </c>
      <c r="P102" s="173" t="s">
        <v>13723</v>
      </c>
    </row>
    <row r="103" spans="1:16">
      <c r="A103" s="168">
        <v>213</v>
      </c>
      <c r="B103" s="169" t="s">
        <v>5361</v>
      </c>
      <c r="C103" s="169" t="s">
        <v>13693</v>
      </c>
      <c r="D103" s="170" t="s">
        <v>13724</v>
      </c>
      <c r="E103" s="170" t="s">
        <v>13725</v>
      </c>
      <c r="F103" s="169" t="s">
        <v>13726</v>
      </c>
      <c r="G103" s="171">
        <v>1</v>
      </c>
      <c r="H103" s="171">
        <v>1</v>
      </c>
      <c r="I103" s="169" t="s">
        <v>13727</v>
      </c>
      <c r="J103" s="169" t="s">
        <v>12589</v>
      </c>
      <c r="K103" s="171">
        <v>2018</v>
      </c>
      <c r="L103" s="169" t="s">
        <v>11387</v>
      </c>
      <c r="M103" s="169" t="s">
        <v>10656</v>
      </c>
      <c r="N103" s="169"/>
      <c r="O103" s="172" t="str">
        <f t="shared" si="4"/>
        <v>https://www.taylorfrancis.com/books/9781315373010</v>
      </c>
      <c r="P103" s="173" t="s">
        <v>13728</v>
      </c>
    </row>
    <row r="104" spans="1:16">
      <c r="A104" s="168">
        <v>215</v>
      </c>
      <c r="B104" s="169" t="s">
        <v>5361</v>
      </c>
      <c r="C104" s="169" t="s">
        <v>13693</v>
      </c>
      <c r="D104" s="170" t="s">
        <v>13729</v>
      </c>
      <c r="E104" s="170" t="s">
        <v>13730</v>
      </c>
      <c r="F104" s="169" t="s">
        <v>13731</v>
      </c>
      <c r="G104" s="171">
        <v>1</v>
      </c>
      <c r="H104" s="171">
        <v>1</v>
      </c>
      <c r="I104" s="169" t="s">
        <v>13732</v>
      </c>
      <c r="J104" s="169" t="s">
        <v>12589</v>
      </c>
      <c r="K104" s="171">
        <v>2019</v>
      </c>
      <c r="L104" s="169" t="s">
        <v>11387</v>
      </c>
      <c r="M104" s="169" t="s">
        <v>10656</v>
      </c>
      <c r="N104" s="169"/>
      <c r="O104" s="172" t="str">
        <f t="shared" si="4"/>
        <v>https://www.taylorfrancis.com/books/9780429201189</v>
      </c>
      <c r="P104" s="173" t="s">
        <v>13733</v>
      </c>
    </row>
    <row r="105" spans="1:16">
      <c r="A105" s="168">
        <v>234</v>
      </c>
      <c r="B105" s="169" t="s">
        <v>5361</v>
      </c>
      <c r="C105" s="169" t="s">
        <v>13693</v>
      </c>
      <c r="D105" s="170" t="s">
        <v>13734</v>
      </c>
      <c r="E105" s="170" t="s">
        <v>13735</v>
      </c>
      <c r="F105" s="169" t="s">
        <v>13736</v>
      </c>
      <c r="G105" s="171">
        <v>1</v>
      </c>
      <c r="H105" s="171">
        <v>1</v>
      </c>
      <c r="I105" s="169" t="s">
        <v>13737</v>
      </c>
      <c r="J105" s="169" t="s">
        <v>5446</v>
      </c>
      <c r="K105" s="171">
        <v>2019</v>
      </c>
      <c r="L105" s="169" t="s">
        <v>11387</v>
      </c>
      <c r="M105" s="169" t="s">
        <v>10656</v>
      </c>
      <c r="N105" s="169"/>
      <c r="O105" s="172" t="str">
        <f t="shared" si="4"/>
        <v>https://www.taylorfrancis.com/books/9780429437878</v>
      </c>
      <c r="P105" s="173" t="s">
        <v>13738</v>
      </c>
    </row>
    <row r="106" spans="1:16">
      <c r="A106" s="168">
        <v>235</v>
      </c>
      <c r="B106" s="169" t="s">
        <v>5361</v>
      </c>
      <c r="C106" s="169" t="s">
        <v>13693</v>
      </c>
      <c r="D106" s="170" t="s">
        <v>13739</v>
      </c>
      <c r="E106" s="170" t="s">
        <v>13740</v>
      </c>
      <c r="F106" s="169" t="s">
        <v>13741</v>
      </c>
      <c r="G106" s="171">
        <v>1</v>
      </c>
      <c r="H106" s="171">
        <v>1</v>
      </c>
      <c r="I106" s="169" t="s">
        <v>13742</v>
      </c>
      <c r="J106" s="169" t="s">
        <v>12589</v>
      </c>
      <c r="K106" s="171">
        <v>2017</v>
      </c>
      <c r="L106" s="169" t="s">
        <v>11387</v>
      </c>
      <c r="M106" s="169" t="s">
        <v>10656</v>
      </c>
      <c r="N106" s="169"/>
      <c r="O106" s="172" t="str">
        <f t="shared" si="4"/>
        <v>https://www.taylorfrancis.com/books/9781315151694</v>
      </c>
      <c r="P106" s="173" t="s">
        <v>13743</v>
      </c>
    </row>
    <row r="107" spans="1:16">
      <c r="A107" s="178">
        <v>40</v>
      </c>
      <c r="B107" s="179" t="s">
        <v>5361</v>
      </c>
      <c r="C107" s="179" t="s">
        <v>13693</v>
      </c>
      <c r="D107" s="180" t="s">
        <v>13744</v>
      </c>
      <c r="E107" s="180" t="s">
        <v>13745</v>
      </c>
      <c r="F107" s="181" t="s">
        <v>13746</v>
      </c>
      <c r="G107" s="171">
        <v>1</v>
      </c>
      <c r="H107" s="171">
        <v>1</v>
      </c>
      <c r="I107" s="181" t="s">
        <v>13747</v>
      </c>
      <c r="J107" s="181" t="s">
        <v>12589</v>
      </c>
      <c r="K107" s="171">
        <v>2018</v>
      </c>
      <c r="L107" s="181" t="s">
        <v>11387</v>
      </c>
      <c r="M107" s="181" t="s">
        <v>10656</v>
      </c>
      <c r="N107" s="181"/>
      <c r="O107" s="182" t="s">
        <v>13748</v>
      </c>
      <c r="P107" s="183" t="s">
        <v>13748</v>
      </c>
    </row>
    <row r="108" spans="1:16">
      <c r="A108" s="168">
        <v>167</v>
      </c>
      <c r="B108" s="169" t="s">
        <v>5361</v>
      </c>
      <c r="C108" s="169" t="s">
        <v>13749</v>
      </c>
      <c r="D108" s="170" t="s">
        <v>13750</v>
      </c>
      <c r="E108" s="170" t="s">
        <v>13751</v>
      </c>
      <c r="F108" s="169" t="s">
        <v>13752</v>
      </c>
      <c r="G108" s="171">
        <v>1</v>
      </c>
      <c r="H108" s="171">
        <v>1</v>
      </c>
      <c r="I108" s="169" t="s">
        <v>13753</v>
      </c>
      <c r="J108" s="169" t="s">
        <v>12753</v>
      </c>
      <c r="K108" s="171">
        <v>2016</v>
      </c>
      <c r="L108" s="169" t="s">
        <v>11387</v>
      </c>
      <c r="M108" s="169" t="s">
        <v>10656</v>
      </c>
      <c r="N108" s="169"/>
      <c r="O108" s="172" t="str">
        <f t="shared" ref="O108:O120" si="5">HYPERLINK(P108)</f>
        <v>https://www.taylorfrancis.com/books/9781315380391</v>
      </c>
      <c r="P108" s="173" t="s">
        <v>13754</v>
      </c>
    </row>
    <row r="109" spans="1:16">
      <c r="A109" s="168">
        <v>178</v>
      </c>
      <c r="B109" s="169" t="s">
        <v>5361</v>
      </c>
      <c r="C109" s="169" t="s">
        <v>13755</v>
      </c>
      <c r="D109" s="170" t="s">
        <v>13756</v>
      </c>
      <c r="E109" s="170" t="s">
        <v>13757</v>
      </c>
      <c r="F109" s="169" t="s">
        <v>13758</v>
      </c>
      <c r="G109" s="171">
        <v>1</v>
      </c>
      <c r="H109" s="171">
        <v>1</v>
      </c>
      <c r="I109" s="169" t="s">
        <v>13759</v>
      </c>
      <c r="J109" s="169" t="s">
        <v>5446</v>
      </c>
      <c r="K109" s="171">
        <v>2018</v>
      </c>
      <c r="L109" s="169" t="s">
        <v>11387</v>
      </c>
      <c r="M109" s="169" t="s">
        <v>10656</v>
      </c>
      <c r="N109" s="169"/>
      <c r="O109" s="172" t="str">
        <f t="shared" si="5"/>
        <v>https://www.taylorfrancis.com/books/9781315145143</v>
      </c>
      <c r="P109" s="173" t="s">
        <v>13760</v>
      </c>
    </row>
    <row r="110" spans="1:16">
      <c r="A110" s="168">
        <v>183</v>
      </c>
      <c r="B110" s="169" t="s">
        <v>5361</v>
      </c>
      <c r="C110" s="169" t="s">
        <v>13761</v>
      </c>
      <c r="D110" s="170" t="s">
        <v>13762</v>
      </c>
      <c r="E110" s="170" t="s">
        <v>13763</v>
      </c>
      <c r="F110" s="169" t="s">
        <v>13764</v>
      </c>
      <c r="G110" s="171">
        <v>1</v>
      </c>
      <c r="H110" s="171">
        <v>1</v>
      </c>
      <c r="I110" s="169" t="s">
        <v>13765</v>
      </c>
      <c r="J110" s="169" t="s">
        <v>12589</v>
      </c>
      <c r="K110" s="171">
        <v>2020</v>
      </c>
      <c r="L110" s="169" t="s">
        <v>11387</v>
      </c>
      <c r="M110" s="169" t="s">
        <v>10656</v>
      </c>
      <c r="N110" s="169"/>
      <c r="O110" s="172" t="str">
        <f t="shared" si="5"/>
        <v>https://www.taylorfrancis.com/books/9781315099798</v>
      </c>
      <c r="P110" s="173" t="s">
        <v>13766</v>
      </c>
    </row>
    <row r="111" spans="1:16">
      <c r="A111" s="168">
        <v>189</v>
      </c>
      <c r="B111" s="169" t="s">
        <v>5361</v>
      </c>
      <c r="C111" s="169" t="s">
        <v>13761</v>
      </c>
      <c r="D111" s="170" t="s">
        <v>13767</v>
      </c>
      <c r="E111" s="170" t="s">
        <v>13768</v>
      </c>
      <c r="F111" s="169" t="s">
        <v>13769</v>
      </c>
      <c r="G111" s="171">
        <v>1</v>
      </c>
      <c r="H111" s="171">
        <v>2</v>
      </c>
      <c r="I111" s="169" t="s">
        <v>13770</v>
      </c>
      <c r="J111" s="169" t="s">
        <v>5446</v>
      </c>
      <c r="K111" s="171">
        <v>2019</v>
      </c>
      <c r="L111" s="169" t="s">
        <v>11387</v>
      </c>
      <c r="M111" s="169" t="s">
        <v>10656</v>
      </c>
      <c r="N111" s="169"/>
      <c r="O111" s="172" t="str">
        <f t="shared" si="5"/>
        <v>https://www.taylorfrancis.com/books/9780429503672</v>
      </c>
      <c r="P111" s="173" t="s">
        <v>13771</v>
      </c>
    </row>
    <row r="112" spans="1:16">
      <c r="A112" s="168">
        <v>194</v>
      </c>
      <c r="B112" s="169" t="s">
        <v>5361</v>
      </c>
      <c r="C112" s="169" t="s">
        <v>13761</v>
      </c>
      <c r="D112" s="170" t="s">
        <v>13772</v>
      </c>
      <c r="E112" s="170" t="s">
        <v>13773</v>
      </c>
      <c r="F112" s="169" t="s">
        <v>13774</v>
      </c>
      <c r="G112" s="171">
        <v>1</v>
      </c>
      <c r="H112" s="171">
        <v>1</v>
      </c>
      <c r="I112" s="169" t="s">
        <v>13775</v>
      </c>
      <c r="J112" s="169" t="s">
        <v>5446</v>
      </c>
      <c r="K112" s="171">
        <v>2021</v>
      </c>
      <c r="L112" s="169" t="s">
        <v>11387</v>
      </c>
      <c r="M112" s="169" t="s">
        <v>10656</v>
      </c>
      <c r="N112" s="169"/>
      <c r="O112" s="172" t="str">
        <f t="shared" si="5"/>
        <v>https://www.taylorfrancis.com/books/9781315159447</v>
      </c>
      <c r="P112" s="173" t="s">
        <v>13776</v>
      </c>
    </row>
    <row r="113" spans="1:16">
      <c r="A113" s="168">
        <v>210</v>
      </c>
      <c r="B113" s="169" t="s">
        <v>5361</v>
      </c>
      <c r="C113" s="169" t="s">
        <v>13777</v>
      </c>
      <c r="D113" s="170" t="s">
        <v>13778</v>
      </c>
      <c r="E113" s="170" t="s">
        <v>13779</v>
      </c>
      <c r="F113" s="169" t="s">
        <v>13780</v>
      </c>
      <c r="G113" s="171">
        <v>1</v>
      </c>
      <c r="H113" s="171">
        <v>1</v>
      </c>
      <c r="I113" s="169" t="s">
        <v>13781</v>
      </c>
      <c r="J113" s="169" t="s">
        <v>5446</v>
      </c>
      <c r="K113" s="171">
        <v>2017</v>
      </c>
      <c r="L113" s="169" t="s">
        <v>11387</v>
      </c>
      <c r="M113" s="169" t="s">
        <v>10656</v>
      </c>
      <c r="N113" s="169"/>
      <c r="O113" s="172" t="str">
        <f t="shared" si="5"/>
        <v>https://www.taylorfrancis.com/books/9781315370392</v>
      </c>
      <c r="P113" s="173" t="s">
        <v>13782</v>
      </c>
    </row>
    <row r="114" spans="1:16">
      <c r="A114" s="168">
        <v>218</v>
      </c>
      <c r="B114" s="169" t="s">
        <v>5361</v>
      </c>
      <c r="C114" s="169" t="s">
        <v>13777</v>
      </c>
      <c r="D114" s="170" t="s">
        <v>13783</v>
      </c>
      <c r="E114" s="170" t="s">
        <v>13784</v>
      </c>
      <c r="F114" s="169" t="s">
        <v>13785</v>
      </c>
      <c r="G114" s="171">
        <v>1</v>
      </c>
      <c r="H114" s="171">
        <v>1</v>
      </c>
      <c r="I114" s="169" t="s">
        <v>13786</v>
      </c>
      <c r="J114" s="169" t="s">
        <v>5446</v>
      </c>
      <c r="K114" s="171">
        <v>2018</v>
      </c>
      <c r="L114" s="169" t="s">
        <v>11387</v>
      </c>
      <c r="M114" s="169" t="s">
        <v>10656</v>
      </c>
      <c r="N114" s="169"/>
      <c r="O114" s="172" t="str">
        <f t="shared" si="5"/>
        <v>https://www.taylorfrancis.com/books/9780429023903</v>
      </c>
      <c r="P114" s="173" t="s">
        <v>13787</v>
      </c>
    </row>
    <row r="115" spans="1:16">
      <c r="A115" s="168">
        <v>236</v>
      </c>
      <c r="B115" s="169" t="s">
        <v>5361</v>
      </c>
      <c r="C115" s="169" t="s">
        <v>13777</v>
      </c>
      <c r="D115" s="170" t="s">
        <v>13788</v>
      </c>
      <c r="E115" s="170" t="s">
        <v>13789</v>
      </c>
      <c r="F115" s="169" t="s">
        <v>13790</v>
      </c>
      <c r="G115" s="171">
        <v>1</v>
      </c>
      <c r="H115" s="171">
        <v>1</v>
      </c>
      <c r="I115" s="169" t="s">
        <v>13791</v>
      </c>
      <c r="J115" s="169" t="s">
        <v>5446</v>
      </c>
      <c r="K115" s="171">
        <v>2018</v>
      </c>
      <c r="L115" s="169" t="s">
        <v>11387</v>
      </c>
      <c r="M115" s="169" t="s">
        <v>10656</v>
      </c>
      <c r="N115" s="169"/>
      <c r="O115" s="172" t="str">
        <f t="shared" si="5"/>
        <v>https://www.taylorfrancis.com/books/9781315152929</v>
      </c>
      <c r="P115" s="173" t="s">
        <v>13792</v>
      </c>
    </row>
    <row r="116" spans="1:16">
      <c r="A116" s="168">
        <v>174</v>
      </c>
      <c r="B116" s="169" t="s">
        <v>5361</v>
      </c>
      <c r="C116" s="169" t="s">
        <v>13793</v>
      </c>
      <c r="D116" s="170" t="s">
        <v>13794</v>
      </c>
      <c r="E116" s="170" t="s">
        <v>13795</v>
      </c>
      <c r="F116" s="169" t="s">
        <v>13796</v>
      </c>
      <c r="G116" s="171">
        <v>1</v>
      </c>
      <c r="H116" s="171">
        <v>1</v>
      </c>
      <c r="I116" s="169" t="s">
        <v>13797</v>
      </c>
      <c r="J116" s="169" t="s">
        <v>5446</v>
      </c>
      <c r="K116" s="171">
        <v>2016</v>
      </c>
      <c r="L116" s="169" t="s">
        <v>11387</v>
      </c>
      <c r="M116" s="169" t="s">
        <v>10656</v>
      </c>
      <c r="N116" s="169"/>
      <c r="O116" s="172" t="str">
        <f t="shared" si="5"/>
        <v>https://www.taylorfrancis.com/books/9780429069567</v>
      </c>
      <c r="P116" s="173" t="s">
        <v>13798</v>
      </c>
    </row>
    <row r="117" spans="1:16">
      <c r="A117" s="168">
        <v>239</v>
      </c>
      <c r="B117" s="169" t="s">
        <v>5361</v>
      </c>
      <c r="C117" s="169" t="s">
        <v>13799</v>
      </c>
      <c r="D117" s="170" t="s">
        <v>13800</v>
      </c>
      <c r="E117" s="170" t="s">
        <v>13801</v>
      </c>
      <c r="F117" s="169" t="s">
        <v>13802</v>
      </c>
      <c r="G117" s="171">
        <v>1</v>
      </c>
      <c r="H117" s="171">
        <v>1</v>
      </c>
      <c r="I117" s="169" t="s">
        <v>13803</v>
      </c>
      <c r="J117" s="169" t="s">
        <v>5446</v>
      </c>
      <c r="K117" s="171">
        <v>2019</v>
      </c>
      <c r="L117" s="169" t="s">
        <v>11387</v>
      </c>
      <c r="M117" s="169" t="s">
        <v>10656</v>
      </c>
      <c r="N117" s="169"/>
      <c r="O117" s="172" t="str">
        <f t="shared" si="5"/>
        <v>https://www.taylorfrancis.com/books/9780429448799</v>
      </c>
      <c r="P117" s="173" t="s">
        <v>13804</v>
      </c>
    </row>
    <row r="118" spans="1:16">
      <c r="A118" s="168">
        <v>146</v>
      </c>
      <c r="B118" s="169" t="s">
        <v>5239</v>
      </c>
      <c r="C118" s="169" t="s">
        <v>13805</v>
      </c>
      <c r="D118" s="170" t="s">
        <v>13806</v>
      </c>
      <c r="E118" s="170" t="s">
        <v>13807</v>
      </c>
      <c r="F118" s="169" t="s">
        <v>13808</v>
      </c>
      <c r="G118" s="171">
        <v>1</v>
      </c>
      <c r="H118" s="171">
        <v>16</v>
      </c>
      <c r="I118" s="169" t="s">
        <v>13809</v>
      </c>
      <c r="J118" s="169" t="s">
        <v>5446</v>
      </c>
      <c r="K118" s="171">
        <v>2016</v>
      </c>
      <c r="L118" s="169" t="s">
        <v>11387</v>
      </c>
      <c r="M118" s="169" t="s">
        <v>10656</v>
      </c>
      <c r="N118" s="169"/>
      <c r="O118" s="172" t="str">
        <f t="shared" si="5"/>
        <v>https://www.taylorfrancis.com/books/9780429183645</v>
      </c>
      <c r="P118" s="173" t="s">
        <v>13810</v>
      </c>
    </row>
    <row r="119" spans="1:16">
      <c r="A119" s="168">
        <v>158</v>
      </c>
      <c r="B119" s="169" t="s">
        <v>5239</v>
      </c>
      <c r="C119" s="169" t="s">
        <v>13805</v>
      </c>
      <c r="D119" s="170" t="s">
        <v>13811</v>
      </c>
      <c r="E119" s="170" t="s">
        <v>13812</v>
      </c>
      <c r="F119" s="169" t="s">
        <v>13813</v>
      </c>
      <c r="G119" s="171">
        <v>1</v>
      </c>
      <c r="H119" s="171">
        <v>8</v>
      </c>
      <c r="I119" s="169" t="s">
        <v>13814</v>
      </c>
      <c r="J119" s="169" t="s">
        <v>5446</v>
      </c>
      <c r="K119" s="171">
        <v>2020</v>
      </c>
      <c r="L119" s="169" t="s">
        <v>11387</v>
      </c>
      <c r="M119" s="169" t="s">
        <v>10656</v>
      </c>
      <c r="N119" s="169"/>
      <c r="O119" s="172" t="str">
        <f t="shared" si="5"/>
        <v>https://www.taylorfrancis.com/books/9780429243479</v>
      </c>
      <c r="P119" s="173" t="s">
        <v>13815</v>
      </c>
    </row>
    <row r="120" spans="1:16">
      <c r="A120" s="184">
        <v>162</v>
      </c>
      <c r="B120" s="185" t="s">
        <v>5239</v>
      </c>
      <c r="C120" s="185" t="s">
        <v>13805</v>
      </c>
      <c r="D120" s="186" t="s">
        <v>13816</v>
      </c>
      <c r="E120" s="186" t="s">
        <v>13817</v>
      </c>
      <c r="F120" s="185" t="s">
        <v>13818</v>
      </c>
      <c r="G120" s="187">
        <v>1</v>
      </c>
      <c r="H120" s="187">
        <v>5</v>
      </c>
      <c r="I120" s="185" t="s">
        <v>13819</v>
      </c>
      <c r="J120" s="185" t="s">
        <v>5446</v>
      </c>
      <c r="K120" s="187">
        <v>2019</v>
      </c>
      <c r="L120" s="185" t="s">
        <v>11387</v>
      </c>
      <c r="M120" s="185" t="s">
        <v>10656</v>
      </c>
      <c r="N120" s="185"/>
      <c r="O120" s="188" t="str">
        <f t="shared" si="5"/>
        <v>https://www.taylorfrancis.com/books/9781351018388</v>
      </c>
      <c r="P120" s="189" t="s">
        <v>13820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5D7B-2EE9-4758-B1C5-0318E8D3C266}">
  <dimension ref="A1:O112"/>
  <sheetViews>
    <sheetView workbookViewId="0">
      <pane ySplit="1" topLeftCell="A104" activePane="bottomLeft" state="frozen"/>
      <selection pane="bottomLeft" activeCell="F5" sqref="F5"/>
    </sheetView>
  </sheetViews>
  <sheetFormatPr defaultRowHeight="16.2"/>
  <cols>
    <col min="1" max="1" width="9" bestFit="1" customWidth="1"/>
    <col min="4" max="5" width="15" bestFit="1" customWidth="1"/>
    <col min="6" max="6" width="31.77734375" customWidth="1"/>
    <col min="7" max="8" width="9" bestFit="1" customWidth="1"/>
    <col min="11" max="11" width="9" bestFit="1" customWidth="1"/>
    <col min="14" max="14" width="57.33203125" customWidth="1"/>
  </cols>
  <sheetData>
    <row r="1" spans="1:14">
      <c r="A1" s="191" t="s">
        <v>11890</v>
      </c>
      <c r="B1" s="191" t="s">
        <v>11891</v>
      </c>
      <c r="C1" s="191" t="s">
        <v>13821</v>
      </c>
      <c r="D1" s="192" t="s">
        <v>11893</v>
      </c>
      <c r="E1" s="192" t="s">
        <v>11894</v>
      </c>
      <c r="F1" s="193" t="s">
        <v>11895</v>
      </c>
      <c r="G1" s="191" t="s">
        <v>11896</v>
      </c>
      <c r="H1" s="191" t="s">
        <v>11897</v>
      </c>
      <c r="I1" s="191" t="s">
        <v>11898</v>
      </c>
      <c r="J1" s="191" t="s">
        <v>11899</v>
      </c>
      <c r="K1" s="191" t="s">
        <v>11900</v>
      </c>
      <c r="L1" s="191" t="s">
        <v>11901</v>
      </c>
      <c r="M1" s="191" t="s">
        <v>11902</v>
      </c>
      <c r="N1" s="194" t="s">
        <v>11383</v>
      </c>
    </row>
    <row r="2" spans="1:14" ht="26.4">
      <c r="A2" s="135">
        <v>1</v>
      </c>
      <c r="B2" s="195" t="s">
        <v>14</v>
      </c>
      <c r="C2" s="196" t="s">
        <v>11937</v>
      </c>
      <c r="D2" s="197" t="s">
        <v>13822</v>
      </c>
      <c r="E2" s="197" t="s">
        <v>13823</v>
      </c>
      <c r="F2" s="198" t="s">
        <v>13824</v>
      </c>
      <c r="G2" s="135">
        <v>1</v>
      </c>
      <c r="H2" s="135">
        <v>1</v>
      </c>
      <c r="I2" s="195" t="s">
        <v>13825</v>
      </c>
      <c r="J2" s="195" t="s">
        <v>22</v>
      </c>
      <c r="K2" s="135">
        <v>2017</v>
      </c>
      <c r="L2" s="195" t="s">
        <v>11907</v>
      </c>
      <c r="M2" s="199"/>
      <c r="N2" s="200" t="s">
        <v>13826</v>
      </c>
    </row>
    <row r="3" spans="1:14">
      <c r="A3" s="135">
        <v>2</v>
      </c>
      <c r="B3" s="195" t="s">
        <v>14</v>
      </c>
      <c r="C3" s="196" t="s">
        <v>11909</v>
      </c>
      <c r="D3" s="197" t="s">
        <v>13827</v>
      </c>
      <c r="E3" s="197" t="s">
        <v>13828</v>
      </c>
      <c r="F3" s="198" t="s">
        <v>13829</v>
      </c>
      <c r="G3" s="135">
        <v>1</v>
      </c>
      <c r="H3" s="135">
        <v>1</v>
      </c>
      <c r="I3" s="195" t="s">
        <v>13830</v>
      </c>
      <c r="J3" s="195" t="s">
        <v>22</v>
      </c>
      <c r="K3" s="135">
        <v>2017</v>
      </c>
      <c r="L3" s="195" t="s">
        <v>11907</v>
      </c>
      <c r="M3" s="199"/>
      <c r="N3" s="200" t="s">
        <v>13831</v>
      </c>
    </row>
    <row r="4" spans="1:14" ht="26.4">
      <c r="A4" s="135">
        <v>3</v>
      </c>
      <c r="B4" s="195" t="s">
        <v>14</v>
      </c>
      <c r="C4" s="196" t="s">
        <v>11968</v>
      </c>
      <c r="D4" s="197" t="s">
        <v>13832</v>
      </c>
      <c r="E4" s="197" t="s">
        <v>13833</v>
      </c>
      <c r="F4" s="198" t="s">
        <v>13834</v>
      </c>
      <c r="G4" s="135">
        <v>1</v>
      </c>
      <c r="H4" s="135">
        <v>1</v>
      </c>
      <c r="I4" s="195" t="s">
        <v>13835</v>
      </c>
      <c r="J4" s="195" t="s">
        <v>22</v>
      </c>
      <c r="K4" s="135">
        <v>2017</v>
      </c>
      <c r="L4" s="195" t="s">
        <v>11907</v>
      </c>
      <c r="M4" s="199"/>
      <c r="N4" s="200" t="s">
        <v>13836</v>
      </c>
    </row>
    <row r="5" spans="1:14" ht="26.4">
      <c r="A5" s="135">
        <v>4</v>
      </c>
      <c r="B5" s="195" t="s">
        <v>14</v>
      </c>
      <c r="C5" s="196" t="s">
        <v>11909</v>
      </c>
      <c r="D5" s="197" t="s">
        <v>13837</v>
      </c>
      <c r="E5" s="197" t="s">
        <v>13838</v>
      </c>
      <c r="F5" s="198" t="s">
        <v>13839</v>
      </c>
      <c r="G5" s="135">
        <v>1</v>
      </c>
      <c r="H5" s="135">
        <v>1</v>
      </c>
      <c r="I5" s="195" t="s">
        <v>13840</v>
      </c>
      <c r="J5" s="195" t="s">
        <v>22</v>
      </c>
      <c r="K5" s="135">
        <v>2017</v>
      </c>
      <c r="L5" s="195" t="s">
        <v>11907</v>
      </c>
      <c r="M5" s="199"/>
      <c r="N5" s="200" t="s">
        <v>13841</v>
      </c>
    </row>
    <row r="6" spans="1:14" ht="39.6">
      <c r="A6" s="135">
        <v>5</v>
      </c>
      <c r="B6" s="195" t="s">
        <v>14</v>
      </c>
      <c r="C6" s="196" t="s">
        <v>11909</v>
      </c>
      <c r="D6" s="197" t="s">
        <v>13842</v>
      </c>
      <c r="E6" s="197" t="s">
        <v>13843</v>
      </c>
      <c r="F6" s="198" t="s">
        <v>13844</v>
      </c>
      <c r="G6" s="135">
        <v>1</v>
      </c>
      <c r="H6" s="135">
        <v>1</v>
      </c>
      <c r="I6" s="195" t="s">
        <v>13845</v>
      </c>
      <c r="J6" s="195" t="s">
        <v>22</v>
      </c>
      <c r="K6" s="135">
        <v>2017</v>
      </c>
      <c r="L6" s="195" t="s">
        <v>11907</v>
      </c>
      <c r="M6" s="199"/>
      <c r="N6" s="200" t="s">
        <v>13846</v>
      </c>
    </row>
    <row r="7" spans="1:14">
      <c r="A7" s="135">
        <v>6</v>
      </c>
      <c r="B7" s="195" t="s">
        <v>14</v>
      </c>
      <c r="C7" s="196" t="s">
        <v>11909</v>
      </c>
      <c r="D7" s="197" t="s">
        <v>13847</v>
      </c>
      <c r="E7" s="197" t="s">
        <v>13848</v>
      </c>
      <c r="F7" s="198" t="s">
        <v>13849</v>
      </c>
      <c r="G7" s="135">
        <v>1</v>
      </c>
      <c r="H7" s="135">
        <v>1</v>
      </c>
      <c r="I7" s="195" t="s">
        <v>13850</v>
      </c>
      <c r="J7" s="195" t="s">
        <v>22</v>
      </c>
      <c r="K7" s="135">
        <v>2017</v>
      </c>
      <c r="L7" s="195" t="s">
        <v>11907</v>
      </c>
      <c r="M7" s="199"/>
      <c r="N7" s="200" t="s">
        <v>13851</v>
      </c>
    </row>
    <row r="8" spans="1:14" ht="26.4">
      <c r="A8" s="135">
        <v>7</v>
      </c>
      <c r="B8" s="195" t="s">
        <v>14</v>
      </c>
      <c r="C8" s="196" t="s">
        <v>11904</v>
      </c>
      <c r="D8" s="197" t="s">
        <v>13852</v>
      </c>
      <c r="E8" s="197" t="s">
        <v>13853</v>
      </c>
      <c r="F8" s="198" t="s">
        <v>13854</v>
      </c>
      <c r="G8" s="135">
        <v>1</v>
      </c>
      <c r="H8" s="135">
        <v>1</v>
      </c>
      <c r="I8" s="195" t="s">
        <v>13855</v>
      </c>
      <c r="J8" s="195" t="s">
        <v>22</v>
      </c>
      <c r="K8" s="135">
        <v>2017</v>
      </c>
      <c r="L8" s="195" t="s">
        <v>11907</v>
      </c>
      <c r="M8" s="199"/>
      <c r="N8" s="200" t="s">
        <v>13856</v>
      </c>
    </row>
    <row r="9" spans="1:14" ht="26.4">
      <c r="A9" s="135">
        <v>8</v>
      </c>
      <c r="B9" s="195" t="s">
        <v>14</v>
      </c>
      <c r="C9" s="196" t="s">
        <v>12543</v>
      </c>
      <c r="D9" s="197" t="s">
        <v>13857</v>
      </c>
      <c r="E9" s="197" t="s">
        <v>13858</v>
      </c>
      <c r="F9" s="198" t="s">
        <v>13859</v>
      </c>
      <c r="G9" s="135">
        <v>1</v>
      </c>
      <c r="H9" s="135">
        <v>1</v>
      </c>
      <c r="I9" s="195" t="s">
        <v>13860</v>
      </c>
      <c r="J9" s="195" t="s">
        <v>22</v>
      </c>
      <c r="K9" s="135">
        <v>2018</v>
      </c>
      <c r="L9" s="195" t="s">
        <v>11907</v>
      </c>
      <c r="M9" s="199"/>
      <c r="N9" s="200" t="s">
        <v>13861</v>
      </c>
    </row>
    <row r="10" spans="1:14" ht="26.4">
      <c r="A10" s="135">
        <v>9</v>
      </c>
      <c r="B10" s="195" t="s">
        <v>14</v>
      </c>
      <c r="C10" s="196" t="s">
        <v>11981</v>
      </c>
      <c r="D10" s="197" t="s">
        <v>13862</v>
      </c>
      <c r="E10" s="197" t="s">
        <v>13863</v>
      </c>
      <c r="F10" s="198" t="s">
        <v>13864</v>
      </c>
      <c r="G10" s="135">
        <v>1</v>
      </c>
      <c r="H10" s="135">
        <v>1</v>
      </c>
      <c r="I10" s="195" t="s">
        <v>13865</v>
      </c>
      <c r="J10" s="195" t="s">
        <v>22</v>
      </c>
      <c r="K10" s="135">
        <v>2018</v>
      </c>
      <c r="L10" s="195" t="s">
        <v>11907</v>
      </c>
      <c r="M10" s="199"/>
      <c r="N10" s="200" t="s">
        <v>13866</v>
      </c>
    </row>
    <row r="11" spans="1:14" ht="39.6">
      <c r="A11" s="135">
        <v>10</v>
      </c>
      <c r="B11" s="195" t="s">
        <v>14</v>
      </c>
      <c r="C11" s="196" t="s">
        <v>11937</v>
      </c>
      <c r="D11" s="197" t="s">
        <v>13867</v>
      </c>
      <c r="E11" s="197" t="s">
        <v>13868</v>
      </c>
      <c r="F11" s="198" t="s">
        <v>13869</v>
      </c>
      <c r="G11" s="135">
        <v>1</v>
      </c>
      <c r="H11" s="135">
        <v>1</v>
      </c>
      <c r="I11" s="195" t="s">
        <v>13870</v>
      </c>
      <c r="J11" s="195" t="s">
        <v>22</v>
      </c>
      <c r="K11" s="135">
        <v>2018</v>
      </c>
      <c r="L11" s="195" t="s">
        <v>11907</v>
      </c>
      <c r="M11" s="199"/>
      <c r="N11" s="200" t="s">
        <v>13871</v>
      </c>
    </row>
    <row r="12" spans="1:14" ht="39.6">
      <c r="A12" s="135">
        <v>11</v>
      </c>
      <c r="B12" s="195" t="s">
        <v>14</v>
      </c>
      <c r="C12" s="196" t="s">
        <v>12056</v>
      </c>
      <c r="D12" s="197" t="s">
        <v>13872</v>
      </c>
      <c r="E12" s="197" t="s">
        <v>13873</v>
      </c>
      <c r="F12" s="198" t="s">
        <v>13874</v>
      </c>
      <c r="G12" s="135">
        <v>1</v>
      </c>
      <c r="H12" s="135">
        <v>1</v>
      </c>
      <c r="I12" s="195" t="s">
        <v>13875</v>
      </c>
      <c r="J12" s="195" t="s">
        <v>22</v>
      </c>
      <c r="K12" s="135">
        <v>2018</v>
      </c>
      <c r="L12" s="195" t="s">
        <v>11907</v>
      </c>
      <c r="M12" s="199"/>
      <c r="N12" s="200" t="s">
        <v>13876</v>
      </c>
    </row>
    <row r="13" spans="1:14" ht="26.4">
      <c r="A13" s="135">
        <v>12</v>
      </c>
      <c r="B13" s="195" t="s">
        <v>14</v>
      </c>
      <c r="C13" s="196" t="s">
        <v>12543</v>
      </c>
      <c r="D13" s="197" t="s">
        <v>13877</v>
      </c>
      <c r="E13" s="197" t="s">
        <v>13878</v>
      </c>
      <c r="F13" s="198" t="s">
        <v>13879</v>
      </c>
      <c r="G13" s="135">
        <v>1</v>
      </c>
      <c r="H13" s="135">
        <v>1</v>
      </c>
      <c r="I13" s="195" t="s">
        <v>13880</v>
      </c>
      <c r="J13" s="195" t="s">
        <v>22</v>
      </c>
      <c r="K13" s="135">
        <v>2018</v>
      </c>
      <c r="L13" s="195" t="s">
        <v>11907</v>
      </c>
      <c r="M13" s="199"/>
      <c r="N13" s="200" t="s">
        <v>13881</v>
      </c>
    </row>
    <row r="14" spans="1:14" ht="26.4">
      <c r="A14" s="135">
        <v>13</v>
      </c>
      <c r="B14" s="195" t="s">
        <v>14</v>
      </c>
      <c r="C14" s="196" t="s">
        <v>11909</v>
      </c>
      <c r="D14" s="197" t="s">
        <v>13882</v>
      </c>
      <c r="E14" s="197" t="s">
        <v>13883</v>
      </c>
      <c r="F14" s="198" t="s">
        <v>13884</v>
      </c>
      <c r="G14" s="135">
        <v>1</v>
      </c>
      <c r="H14" s="135">
        <v>1</v>
      </c>
      <c r="I14" s="195" t="s">
        <v>13885</v>
      </c>
      <c r="J14" s="195" t="s">
        <v>22</v>
      </c>
      <c r="K14" s="135">
        <v>2018</v>
      </c>
      <c r="L14" s="195" t="s">
        <v>11907</v>
      </c>
      <c r="M14" s="199"/>
      <c r="N14" s="200" t="s">
        <v>13886</v>
      </c>
    </row>
    <row r="15" spans="1:14" ht="39.6">
      <c r="A15" s="135">
        <v>14</v>
      </c>
      <c r="B15" s="195" t="s">
        <v>14</v>
      </c>
      <c r="C15" s="196" t="s">
        <v>11937</v>
      </c>
      <c r="D15" s="197" t="s">
        <v>13887</v>
      </c>
      <c r="E15" s="197" t="s">
        <v>13888</v>
      </c>
      <c r="F15" s="198" t="s">
        <v>13889</v>
      </c>
      <c r="G15" s="135">
        <v>1</v>
      </c>
      <c r="H15" s="135">
        <v>1</v>
      </c>
      <c r="I15" s="195" t="s">
        <v>13890</v>
      </c>
      <c r="J15" s="195" t="s">
        <v>22</v>
      </c>
      <c r="K15" s="135">
        <v>2018</v>
      </c>
      <c r="L15" s="195" t="s">
        <v>11907</v>
      </c>
      <c r="M15" s="199"/>
      <c r="N15" s="200" t="s">
        <v>13891</v>
      </c>
    </row>
    <row r="16" spans="1:14" ht="26.4">
      <c r="A16" s="135">
        <v>15</v>
      </c>
      <c r="B16" s="195" t="s">
        <v>14</v>
      </c>
      <c r="C16" s="196" t="s">
        <v>11930</v>
      </c>
      <c r="D16" s="197" t="s">
        <v>13892</v>
      </c>
      <c r="E16" s="197" t="s">
        <v>13893</v>
      </c>
      <c r="F16" s="198" t="s">
        <v>13894</v>
      </c>
      <c r="G16" s="135">
        <v>1</v>
      </c>
      <c r="H16" s="135">
        <v>1</v>
      </c>
      <c r="I16" s="195" t="s">
        <v>13895</v>
      </c>
      <c r="J16" s="195" t="s">
        <v>1081</v>
      </c>
      <c r="K16" s="135">
        <v>2018</v>
      </c>
      <c r="L16" s="195" t="s">
        <v>11907</v>
      </c>
      <c r="M16" s="199"/>
      <c r="N16" s="200" t="s">
        <v>13896</v>
      </c>
    </row>
    <row r="17" spans="1:14" ht="26.4">
      <c r="A17" s="135">
        <v>16</v>
      </c>
      <c r="B17" s="195" t="s">
        <v>14</v>
      </c>
      <c r="C17" s="196" t="s">
        <v>11909</v>
      </c>
      <c r="D17" s="197" t="s">
        <v>13897</v>
      </c>
      <c r="E17" s="197" t="s">
        <v>13898</v>
      </c>
      <c r="F17" s="198" t="s">
        <v>13899</v>
      </c>
      <c r="G17" s="135">
        <v>1</v>
      </c>
      <c r="H17" s="135">
        <v>1</v>
      </c>
      <c r="I17" s="195" t="s">
        <v>13900</v>
      </c>
      <c r="J17" s="195" t="s">
        <v>22</v>
      </c>
      <c r="K17" s="135">
        <v>2018</v>
      </c>
      <c r="L17" s="195" t="s">
        <v>11907</v>
      </c>
      <c r="M17" s="199"/>
      <c r="N17" s="200" t="s">
        <v>13901</v>
      </c>
    </row>
    <row r="18" spans="1:14" ht="39.6">
      <c r="A18" s="135">
        <v>17</v>
      </c>
      <c r="B18" s="195" t="s">
        <v>14</v>
      </c>
      <c r="C18" s="196" t="s">
        <v>11937</v>
      </c>
      <c r="D18" s="197" t="s">
        <v>13902</v>
      </c>
      <c r="E18" s="197" t="s">
        <v>13903</v>
      </c>
      <c r="F18" s="198" t="s">
        <v>13904</v>
      </c>
      <c r="G18" s="135">
        <v>1</v>
      </c>
      <c r="H18" s="135">
        <v>1</v>
      </c>
      <c r="I18" s="195" t="s">
        <v>13905</v>
      </c>
      <c r="J18" s="195" t="s">
        <v>22</v>
      </c>
      <c r="K18" s="135">
        <v>2018</v>
      </c>
      <c r="L18" s="195" t="s">
        <v>11907</v>
      </c>
      <c r="M18" s="199"/>
      <c r="N18" s="200" t="s">
        <v>13906</v>
      </c>
    </row>
    <row r="19" spans="1:14" ht="26.4">
      <c r="A19" s="135">
        <v>18</v>
      </c>
      <c r="B19" s="195" t="s">
        <v>14</v>
      </c>
      <c r="C19" s="196" t="s">
        <v>11958</v>
      </c>
      <c r="D19" s="197" t="s">
        <v>13907</v>
      </c>
      <c r="E19" s="197" t="s">
        <v>13908</v>
      </c>
      <c r="F19" s="198" t="s">
        <v>13909</v>
      </c>
      <c r="G19" s="135">
        <v>1</v>
      </c>
      <c r="H19" s="135">
        <v>1</v>
      </c>
      <c r="I19" s="195" t="s">
        <v>13910</v>
      </c>
      <c r="J19" s="195" t="s">
        <v>22</v>
      </c>
      <c r="K19" s="135">
        <v>2018</v>
      </c>
      <c r="L19" s="195" t="s">
        <v>11907</v>
      </c>
      <c r="M19" s="199"/>
      <c r="N19" s="200" t="s">
        <v>13911</v>
      </c>
    </row>
    <row r="20" spans="1:14" ht="39.6">
      <c r="A20" s="135">
        <v>19</v>
      </c>
      <c r="B20" s="195" t="s">
        <v>14</v>
      </c>
      <c r="C20" s="196" t="s">
        <v>11981</v>
      </c>
      <c r="D20" s="197" t="s">
        <v>13912</v>
      </c>
      <c r="E20" s="197" t="s">
        <v>13913</v>
      </c>
      <c r="F20" s="198" t="s">
        <v>13914</v>
      </c>
      <c r="G20" s="135">
        <v>1</v>
      </c>
      <c r="H20" s="135">
        <v>1</v>
      </c>
      <c r="I20" s="195" t="s">
        <v>13915</v>
      </c>
      <c r="J20" s="195" t="s">
        <v>22</v>
      </c>
      <c r="K20" s="135">
        <v>2018</v>
      </c>
      <c r="L20" s="195" t="s">
        <v>11907</v>
      </c>
      <c r="M20" s="199"/>
      <c r="N20" s="200" t="s">
        <v>13916</v>
      </c>
    </row>
    <row r="21" spans="1:14">
      <c r="A21" s="135">
        <v>20</v>
      </c>
      <c r="B21" s="195" t="s">
        <v>14</v>
      </c>
      <c r="C21" s="196" t="s">
        <v>11981</v>
      </c>
      <c r="D21" s="197" t="s">
        <v>13917</v>
      </c>
      <c r="E21" s="197" t="s">
        <v>13918</v>
      </c>
      <c r="F21" s="198" t="s">
        <v>13919</v>
      </c>
      <c r="G21" s="135">
        <v>1</v>
      </c>
      <c r="H21" s="135">
        <v>1</v>
      </c>
      <c r="I21" s="195" t="s">
        <v>13920</v>
      </c>
      <c r="J21" s="195" t="s">
        <v>22</v>
      </c>
      <c r="K21" s="135">
        <v>2018</v>
      </c>
      <c r="L21" s="195" t="s">
        <v>11907</v>
      </c>
      <c r="M21" s="199"/>
      <c r="N21" s="200" t="s">
        <v>13921</v>
      </c>
    </row>
    <row r="22" spans="1:14" ht="26.4">
      <c r="A22" s="135">
        <v>21</v>
      </c>
      <c r="B22" s="195" t="s">
        <v>14</v>
      </c>
      <c r="C22" s="196" t="s">
        <v>11909</v>
      </c>
      <c r="D22" s="197" t="s">
        <v>13922</v>
      </c>
      <c r="E22" s="197" t="s">
        <v>13923</v>
      </c>
      <c r="F22" s="198" t="s">
        <v>13924</v>
      </c>
      <c r="G22" s="135">
        <v>1</v>
      </c>
      <c r="H22" s="135">
        <v>1</v>
      </c>
      <c r="I22" s="195" t="s">
        <v>13925</v>
      </c>
      <c r="J22" s="195" t="s">
        <v>22</v>
      </c>
      <c r="K22" s="135">
        <v>2018</v>
      </c>
      <c r="L22" s="195" t="s">
        <v>11907</v>
      </c>
      <c r="M22" s="199"/>
      <c r="N22" s="200" t="s">
        <v>13926</v>
      </c>
    </row>
    <row r="23" spans="1:14" ht="26.4">
      <c r="A23" s="135">
        <v>22</v>
      </c>
      <c r="B23" s="195" t="s">
        <v>14</v>
      </c>
      <c r="C23" s="196" t="s">
        <v>12034</v>
      </c>
      <c r="D23" s="197" t="s">
        <v>13927</v>
      </c>
      <c r="E23" s="197" t="s">
        <v>13928</v>
      </c>
      <c r="F23" s="198" t="s">
        <v>13929</v>
      </c>
      <c r="G23" s="135">
        <v>1</v>
      </c>
      <c r="H23" s="135">
        <v>1</v>
      </c>
      <c r="I23" s="195" t="s">
        <v>13930</v>
      </c>
      <c r="J23" s="195" t="s">
        <v>22</v>
      </c>
      <c r="K23" s="135">
        <v>2018</v>
      </c>
      <c r="L23" s="195" t="s">
        <v>11907</v>
      </c>
      <c r="M23" s="199"/>
      <c r="N23" s="200" t="s">
        <v>13931</v>
      </c>
    </row>
    <row r="24" spans="1:14" ht="39.6">
      <c r="A24" s="135">
        <v>23</v>
      </c>
      <c r="B24" s="195" t="s">
        <v>14</v>
      </c>
      <c r="C24" s="196" t="s">
        <v>11937</v>
      </c>
      <c r="D24" s="197" t="s">
        <v>13932</v>
      </c>
      <c r="E24" s="197" t="s">
        <v>13933</v>
      </c>
      <c r="F24" s="198" t="s">
        <v>13934</v>
      </c>
      <c r="G24" s="135">
        <v>1</v>
      </c>
      <c r="H24" s="135">
        <v>1</v>
      </c>
      <c r="I24" s="195" t="s">
        <v>13935</v>
      </c>
      <c r="J24" s="195" t="s">
        <v>22</v>
      </c>
      <c r="K24" s="135">
        <v>2018</v>
      </c>
      <c r="L24" s="195" t="s">
        <v>11907</v>
      </c>
      <c r="M24" s="199"/>
      <c r="N24" s="200" t="s">
        <v>13936</v>
      </c>
    </row>
    <row r="25" spans="1:14" ht="39.6">
      <c r="A25" s="135">
        <v>24</v>
      </c>
      <c r="B25" s="195" t="s">
        <v>14</v>
      </c>
      <c r="C25" s="196" t="s">
        <v>11904</v>
      </c>
      <c r="D25" s="197" t="s">
        <v>13937</v>
      </c>
      <c r="E25" s="197" t="s">
        <v>13938</v>
      </c>
      <c r="F25" s="198" t="s">
        <v>13939</v>
      </c>
      <c r="G25" s="135">
        <v>1</v>
      </c>
      <c r="H25" s="135">
        <v>1</v>
      </c>
      <c r="I25" s="195" t="s">
        <v>13940</v>
      </c>
      <c r="J25" s="195" t="s">
        <v>22</v>
      </c>
      <c r="K25" s="135">
        <v>2018</v>
      </c>
      <c r="L25" s="195" t="s">
        <v>11907</v>
      </c>
      <c r="M25" s="199"/>
      <c r="N25" s="200" t="s">
        <v>13941</v>
      </c>
    </row>
    <row r="26" spans="1:14" ht="39.6">
      <c r="A26" s="135">
        <v>25</v>
      </c>
      <c r="B26" s="195" t="s">
        <v>14</v>
      </c>
      <c r="C26" s="196" t="s">
        <v>11909</v>
      </c>
      <c r="D26" s="197" t="s">
        <v>13942</v>
      </c>
      <c r="E26" s="197" t="s">
        <v>13943</v>
      </c>
      <c r="F26" s="198" t="s">
        <v>13944</v>
      </c>
      <c r="G26" s="135">
        <v>1</v>
      </c>
      <c r="H26" s="135">
        <v>1</v>
      </c>
      <c r="I26" s="195" t="s">
        <v>13945</v>
      </c>
      <c r="J26" s="195" t="s">
        <v>22</v>
      </c>
      <c r="K26" s="135">
        <v>2018</v>
      </c>
      <c r="L26" s="195" t="s">
        <v>11907</v>
      </c>
      <c r="M26" s="199"/>
      <c r="N26" s="200" t="s">
        <v>13946</v>
      </c>
    </row>
    <row r="27" spans="1:14" ht="26.4">
      <c r="A27" s="135">
        <v>26</v>
      </c>
      <c r="B27" s="195" t="s">
        <v>14</v>
      </c>
      <c r="C27" s="196" t="s">
        <v>11981</v>
      </c>
      <c r="D27" s="197" t="s">
        <v>13947</v>
      </c>
      <c r="E27" s="197" t="s">
        <v>13948</v>
      </c>
      <c r="F27" s="198" t="s">
        <v>13949</v>
      </c>
      <c r="G27" s="135">
        <v>1</v>
      </c>
      <c r="H27" s="135">
        <v>1</v>
      </c>
      <c r="I27" s="195" t="s">
        <v>13950</v>
      </c>
      <c r="J27" s="195" t="s">
        <v>22</v>
      </c>
      <c r="K27" s="135">
        <v>2018</v>
      </c>
      <c r="L27" s="195" t="s">
        <v>11907</v>
      </c>
      <c r="M27" s="199"/>
      <c r="N27" s="200" t="s">
        <v>13951</v>
      </c>
    </row>
    <row r="28" spans="1:14" ht="26.4">
      <c r="A28" s="135">
        <v>27</v>
      </c>
      <c r="B28" s="195" t="s">
        <v>14</v>
      </c>
      <c r="C28" s="196" t="s">
        <v>12543</v>
      </c>
      <c r="D28" s="197" t="s">
        <v>13952</v>
      </c>
      <c r="E28" s="197" t="s">
        <v>13953</v>
      </c>
      <c r="F28" s="198" t="s">
        <v>13954</v>
      </c>
      <c r="G28" s="135">
        <v>1</v>
      </c>
      <c r="H28" s="135">
        <v>1</v>
      </c>
      <c r="I28" s="195" t="s">
        <v>13955</v>
      </c>
      <c r="J28" s="195" t="s">
        <v>22</v>
      </c>
      <c r="K28" s="135">
        <v>2018</v>
      </c>
      <c r="L28" s="195" t="s">
        <v>11907</v>
      </c>
      <c r="M28" s="199"/>
      <c r="N28" s="200" t="s">
        <v>13956</v>
      </c>
    </row>
    <row r="29" spans="1:14" ht="52.8">
      <c r="A29" s="135">
        <v>28</v>
      </c>
      <c r="B29" s="195" t="s">
        <v>14</v>
      </c>
      <c r="C29" s="196" t="s">
        <v>11988</v>
      </c>
      <c r="D29" s="197" t="s">
        <v>13957</v>
      </c>
      <c r="E29" s="197" t="s">
        <v>13958</v>
      </c>
      <c r="F29" s="198" t="s">
        <v>13959</v>
      </c>
      <c r="G29" s="135">
        <v>1</v>
      </c>
      <c r="H29" s="135">
        <v>1</v>
      </c>
      <c r="I29" s="195" t="s">
        <v>13960</v>
      </c>
      <c r="J29" s="195" t="s">
        <v>22</v>
      </c>
      <c r="K29" s="135">
        <v>2018</v>
      </c>
      <c r="L29" s="195" t="s">
        <v>11907</v>
      </c>
      <c r="M29" s="199"/>
      <c r="N29" s="200" t="s">
        <v>13961</v>
      </c>
    </row>
    <row r="30" spans="1:14" ht="39.6">
      <c r="A30" s="135">
        <v>29</v>
      </c>
      <c r="B30" s="195" t="s">
        <v>14</v>
      </c>
      <c r="C30" s="196" t="s">
        <v>12195</v>
      </c>
      <c r="D30" s="197" t="s">
        <v>13962</v>
      </c>
      <c r="E30" s="197" t="s">
        <v>13963</v>
      </c>
      <c r="F30" s="198" t="s">
        <v>13964</v>
      </c>
      <c r="G30" s="135">
        <v>1</v>
      </c>
      <c r="H30" s="135">
        <v>1</v>
      </c>
      <c r="I30" s="195" t="s">
        <v>13965</v>
      </c>
      <c r="J30" s="195" t="s">
        <v>22</v>
      </c>
      <c r="K30" s="135">
        <v>2018</v>
      </c>
      <c r="L30" s="195" t="s">
        <v>11907</v>
      </c>
      <c r="M30" s="199"/>
      <c r="N30" s="200" t="s">
        <v>13966</v>
      </c>
    </row>
    <row r="31" spans="1:14" ht="39.6">
      <c r="A31" s="135">
        <v>30</v>
      </c>
      <c r="B31" s="195" t="s">
        <v>14</v>
      </c>
      <c r="C31" s="196" t="s">
        <v>11981</v>
      </c>
      <c r="D31" s="197" t="s">
        <v>13967</v>
      </c>
      <c r="E31" s="197" t="s">
        <v>13968</v>
      </c>
      <c r="F31" s="198" t="s">
        <v>13969</v>
      </c>
      <c r="G31" s="135">
        <v>1</v>
      </c>
      <c r="H31" s="135">
        <v>1</v>
      </c>
      <c r="I31" s="195" t="s">
        <v>13970</v>
      </c>
      <c r="J31" s="195" t="s">
        <v>22</v>
      </c>
      <c r="K31" s="135">
        <v>2019</v>
      </c>
      <c r="L31" s="195" t="s">
        <v>11907</v>
      </c>
      <c r="M31" s="199"/>
      <c r="N31" s="200" t="s">
        <v>13971</v>
      </c>
    </row>
    <row r="32" spans="1:14" ht="26.4">
      <c r="A32" s="135">
        <v>31</v>
      </c>
      <c r="B32" s="195" t="s">
        <v>14</v>
      </c>
      <c r="C32" s="196" t="s">
        <v>11958</v>
      </c>
      <c r="D32" s="197" t="s">
        <v>13972</v>
      </c>
      <c r="E32" s="197" t="s">
        <v>13973</v>
      </c>
      <c r="F32" s="198" t="s">
        <v>13974</v>
      </c>
      <c r="G32" s="135">
        <v>1</v>
      </c>
      <c r="H32" s="135">
        <v>1</v>
      </c>
      <c r="I32" s="195" t="s">
        <v>13975</v>
      </c>
      <c r="J32" s="195" t="s">
        <v>22</v>
      </c>
      <c r="K32" s="135">
        <v>2019</v>
      </c>
      <c r="L32" s="195" t="s">
        <v>11907</v>
      </c>
      <c r="M32" s="199"/>
      <c r="N32" s="200" t="s">
        <v>13976</v>
      </c>
    </row>
    <row r="33" spans="1:14" ht="39.6">
      <c r="A33" s="135">
        <v>32</v>
      </c>
      <c r="B33" s="195" t="s">
        <v>14</v>
      </c>
      <c r="C33" s="196" t="s">
        <v>11958</v>
      </c>
      <c r="D33" s="197" t="s">
        <v>13977</v>
      </c>
      <c r="E33" s="197" t="s">
        <v>13978</v>
      </c>
      <c r="F33" s="198" t="s">
        <v>13979</v>
      </c>
      <c r="G33" s="135">
        <v>1</v>
      </c>
      <c r="H33" s="135">
        <v>1</v>
      </c>
      <c r="I33" s="195" t="s">
        <v>13980</v>
      </c>
      <c r="J33" s="195" t="s">
        <v>22</v>
      </c>
      <c r="K33" s="135">
        <v>2019</v>
      </c>
      <c r="L33" s="195" t="s">
        <v>11907</v>
      </c>
      <c r="M33" s="199"/>
      <c r="N33" s="200" t="s">
        <v>13981</v>
      </c>
    </row>
    <row r="34" spans="1:14">
      <c r="A34" s="135">
        <v>33</v>
      </c>
      <c r="B34" s="195" t="s">
        <v>14</v>
      </c>
      <c r="C34" s="196" t="s">
        <v>11909</v>
      </c>
      <c r="D34" s="197" t="s">
        <v>13982</v>
      </c>
      <c r="E34" s="197" t="s">
        <v>13983</v>
      </c>
      <c r="F34" s="198" t="s">
        <v>13984</v>
      </c>
      <c r="G34" s="135">
        <v>1</v>
      </c>
      <c r="H34" s="135">
        <v>1</v>
      </c>
      <c r="I34" s="195" t="s">
        <v>13985</v>
      </c>
      <c r="J34" s="195" t="s">
        <v>22</v>
      </c>
      <c r="K34" s="135">
        <v>2019</v>
      </c>
      <c r="L34" s="195" t="s">
        <v>11907</v>
      </c>
      <c r="M34" s="199"/>
      <c r="N34" s="200" t="s">
        <v>13986</v>
      </c>
    </row>
    <row r="35" spans="1:14">
      <c r="A35" s="135">
        <v>34</v>
      </c>
      <c r="B35" s="195" t="s">
        <v>14</v>
      </c>
      <c r="C35" s="196" t="s">
        <v>11951</v>
      </c>
      <c r="D35" s="197" t="s">
        <v>13987</v>
      </c>
      <c r="E35" s="197" t="s">
        <v>13988</v>
      </c>
      <c r="F35" s="198" t="s">
        <v>13989</v>
      </c>
      <c r="G35" s="135">
        <v>1</v>
      </c>
      <c r="H35" s="135">
        <v>1</v>
      </c>
      <c r="I35" s="195" t="s">
        <v>13990</v>
      </c>
      <c r="J35" s="195" t="s">
        <v>22</v>
      </c>
      <c r="K35" s="135">
        <v>2018</v>
      </c>
      <c r="L35" s="195" t="s">
        <v>11907</v>
      </c>
      <c r="M35" s="199"/>
      <c r="N35" s="200" t="s">
        <v>13991</v>
      </c>
    </row>
    <row r="36" spans="1:14" ht="26.4">
      <c r="A36" s="135">
        <v>35</v>
      </c>
      <c r="B36" s="195" t="s">
        <v>14</v>
      </c>
      <c r="C36" s="196" t="s">
        <v>11958</v>
      </c>
      <c r="D36" s="197" t="s">
        <v>13992</v>
      </c>
      <c r="E36" s="197" t="s">
        <v>13993</v>
      </c>
      <c r="F36" s="198" t="s">
        <v>13994</v>
      </c>
      <c r="G36" s="135">
        <v>1</v>
      </c>
      <c r="H36" s="135">
        <v>1</v>
      </c>
      <c r="I36" s="195" t="s">
        <v>13995</v>
      </c>
      <c r="J36" s="195" t="s">
        <v>22</v>
      </c>
      <c r="K36" s="135">
        <v>2019</v>
      </c>
      <c r="L36" s="195" t="s">
        <v>11907</v>
      </c>
      <c r="M36" s="199"/>
      <c r="N36" s="200" t="s">
        <v>13996</v>
      </c>
    </row>
    <row r="37" spans="1:14" ht="26.4">
      <c r="A37" s="135">
        <v>36</v>
      </c>
      <c r="B37" s="195" t="s">
        <v>14</v>
      </c>
      <c r="C37" s="196" t="s">
        <v>11937</v>
      </c>
      <c r="D37" s="197" t="s">
        <v>13997</v>
      </c>
      <c r="E37" s="197" t="s">
        <v>13998</v>
      </c>
      <c r="F37" s="198" t="s">
        <v>13999</v>
      </c>
      <c r="G37" s="135">
        <v>1</v>
      </c>
      <c r="H37" s="135">
        <v>1</v>
      </c>
      <c r="I37" s="195" t="s">
        <v>14000</v>
      </c>
      <c r="J37" s="195" t="s">
        <v>22</v>
      </c>
      <c r="K37" s="135">
        <v>2019</v>
      </c>
      <c r="L37" s="195" t="s">
        <v>11907</v>
      </c>
      <c r="M37" s="199"/>
      <c r="N37" s="200" t="s">
        <v>14001</v>
      </c>
    </row>
    <row r="38" spans="1:14" ht="39.6">
      <c r="A38" s="135">
        <v>37</v>
      </c>
      <c r="B38" s="195" t="s">
        <v>14</v>
      </c>
      <c r="C38" s="196" t="s">
        <v>11909</v>
      </c>
      <c r="D38" s="197" t="s">
        <v>14002</v>
      </c>
      <c r="E38" s="197" t="s">
        <v>14003</v>
      </c>
      <c r="F38" s="198" t="s">
        <v>14004</v>
      </c>
      <c r="G38" s="135">
        <v>1</v>
      </c>
      <c r="H38" s="135">
        <v>1</v>
      </c>
      <c r="I38" s="195" t="s">
        <v>14005</v>
      </c>
      <c r="J38" s="195" t="s">
        <v>22</v>
      </c>
      <c r="K38" s="135">
        <v>2019</v>
      </c>
      <c r="L38" s="195" t="s">
        <v>11907</v>
      </c>
      <c r="M38" s="199"/>
      <c r="N38" s="200" t="s">
        <v>14006</v>
      </c>
    </row>
    <row r="39" spans="1:14" ht="26.4">
      <c r="A39" s="135">
        <v>38</v>
      </c>
      <c r="B39" s="195" t="s">
        <v>14</v>
      </c>
      <c r="C39" s="196" t="s">
        <v>11909</v>
      </c>
      <c r="D39" s="197" t="s">
        <v>14007</v>
      </c>
      <c r="E39" s="197" t="s">
        <v>14008</v>
      </c>
      <c r="F39" s="198" t="s">
        <v>14009</v>
      </c>
      <c r="G39" s="135">
        <v>1</v>
      </c>
      <c r="H39" s="135">
        <v>1</v>
      </c>
      <c r="I39" s="195" t="s">
        <v>14010</v>
      </c>
      <c r="J39" s="195" t="s">
        <v>22</v>
      </c>
      <c r="K39" s="135">
        <v>2019</v>
      </c>
      <c r="L39" s="195" t="s">
        <v>11907</v>
      </c>
      <c r="M39" s="199"/>
      <c r="N39" s="200" t="s">
        <v>14011</v>
      </c>
    </row>
    <row r="40" spans="1:14" ht="39.6">
      <c r="A40" s="135">
        <v>39</v>
      </c>
      <c r="B40" s="195" t="s">
        <v>14</v>
      </c>
      <c r="C40" s="196" t="s">
        <v>11958</v>
      </c>
      <c r="D40" s="197" t="s">
        <v>14012</v>
      </c>
      <c r="E40" s="197" t="s">
        <v>14013</v>
      </c>
      <c r="F40" s="198" t="s">
        <v>14014</v>
      </c>
      <c r="G40" s="135">
        <v>1</v>
      </c>
      <c r="H40" s="135">
        <v>1</v>
      </c>
      <c r="I40" s="195" t="s">
        <v>14015</v>
      </c>
      <c r="J40" s="195" t="s">
        <v>22</v>
      </c>
      <c r="K40" s="135">
        <v>2019</v>
      </c>
      <c r="L40" s="195" t="s">
        <v>11907</v>
      </c>
      <c r="M40" s="199"/>
      <c r="N40" s="200" t="s">
        <v>14016</v>
      </c>
    </row>
    <row r="41" spans="1:14" ht="39.6">
      <c r="A41" s="135">
        <v>40</v>
      </c>
      <c r="B41" s="195" t="s">
        <v>14</v>
      </c>
      <c r="C41" s="196" t="s">
        <v>11988</v>
      </c>
      <c r="D41" s="197" t="s">
        <v>14017</v>
      </c>
      <c r="E41" s="197" t="s">
        <v>14018</v>
      </c>
      <c r="F41" s="198" t="s">
        <v>14019</v>
      </c>
      <c r="G41" s="135">
        <v>1</v>
      </c>
      <c r="H41" s="135">
        <v>1</v>
      </c>
      <c r="I41" s="195" t="s">
        <v>14020</v>
      </c>
      <c r="J41" s="195" t="s">
        <v>22</v>
      </c>
      <c r="K41" s="135">
        <v>2019</v>
      </c>
      <c r="L41" s="195" t="s">
        <v>11907</v>
      </c>
      <c r="M41" s="199"/>
      <c r="N41" s="200" t="s">
        <v>14021</v>
      </c>
    </row>
    <row r="42" spans="1:14" ht="26.4">
      <c r="A42" s="135">
        <v>41</v>
      </c>
      <c r="B42" s="195" t="s">
        <v>14</v>
      </c>
      <c r="C42" s="196" t="s">
        <v>11904</v>
      </c>
      <c r="D42" s="197" t="s">
        <v>14022</v>
      </c>
      <c r="E42" s="197" t="s">
        <v>14023</v>
      </c>
      <c r="F42" s="198" t="s">
        <v>14024</v>
      </c>
      <c r="G42" s="135">
        <v>1</v>
      </c>
      <c r="H42" s="135">
        <v>1</v>
      </c>
      <c r="I42" s="195" t="s">
        <v>14025</v>
      </c>
      <c r="J42" s="195" t="s">
        <v>22</v>
      </c>
      <c r="K42" s="135">
        <v>2019</v>
      </c>
      <c r="L42" s="195" t="s">
        <v>11907</v>
      </c>
      <c r="M42" s="199"/>
      <c r="N42" s="200" t="s">
        <v>14026</v>
      </c>
    </row>
    <row r="43" spans="1:14" ht="26.4">
      <c r="A43" s="135">
        <v>42</v>
      </c>
      <c r="B43" s="195" t="s">
        <v>14</v>
      </c>
      <c r="C43" s="196" t="s">
        <v>11909</v>
      </c>
      <c r="D43" s="197" t="s">
        <v>14027</v>
      </c>
      <c r="E43" s="197" t="s">
        <v>14028</v>
      </c>
      <c r="F43" s="198" t="s">
        <v>14029</v>
      </c>
      <c r="G43" s="135">
        <v>1</v>
      </c>
      <c r="H43" s="135">
        <v>1</v>
      </c>
      <c r="I43" s="195" t="s">
        <v>14030</v>
      </c>
      <c r="J43" s="195" t="s">
        <v>22</v>
      </c>
      <c r="K43" s="135">
        <v>2019</v>
      </c>
      <c r="L43" s="195" t="s">
        <v>11907</v>
      </c>
      <c r="M43" s="199"/>
      <c r="N43" s="200" t="s">
        <v>14031</v>
      </c>
    </row>
    <row r="44" spans="1:14" ht="26.4">
      <c r="A44" s="135">
        <v>43</v>
      </c>
      <c r="B44" s="195" t="s">
        <v>14</v>
      </c>
      <c r="C44" s="196" t="s">
        <v>11951</v>
      </c>
      <c r="D44" s="197" t="s">
        <v>14032</v>
      </c>
      <c r="E44" s="197" t="s">
        <v>14033</v>
      </c>
      <c r="F44" s="198" t="s">
        <v>14034</v>
      </c>
      <c r="G44" s="135">
        <v>1</v>
      </c>
      <c r="H44" s="135">
        <v>1</v>
      </c>
      <c r="I44" s="195" t="s">
        <v>14035</v>
      </c>
      <c r="J44" s="195" t="s">
        <v>22</v>
      </c>
      <c r="K44" s="135">
        <v>2019</v>
      </c>
      <c r="L44" s="195" t="s">
        <v>11907</v>
      </c>
      <c r="M44" s="199"/>
      <c r="N44" s="200" t="s">
        <v>14036</v>
      </c>
    </row>
    <row r="45" spans="1:14" ht="39.6">
      <c r="A45" s="135">
        <v>44</v>
      </c>
      <c r="B45" s="195" t="s">
        <v>14</v>
      </c>
      <c r="C45" s="196" t="s">
        <v>12543</v>
      </c>
      <c r="D45" s="197" t="s">
        <v>14037</v>
      </c>
      <c r="E45" s="197" t="s">
        <v>14038</v>
      </c>
      <c r="F45" s="198" t="s">
        <v>14039</v>
      </c>
      <c r="G45" s="135">
        <v>1</v>
      </c>
      <c r="H45" s="135">
        <v>1</v>
      </c>
      <c r="I45" s="195" t="s">
        <v>14040</v>
      </c>
      <c r="J45" s="195" t="s">
        <v>22</v>
      </c>
      <c r="K45" s="135">
        <v>2019</v>
      </c>
      <c r="L45" s="195" t="s">
        <v>11907</v>
      </c>
      <c r="M45" s="199"/>
      <c r="N45" s="200" t="s">
        <v>14041</v>
      </c>
    </row>
    <row r="46" spans="1:14" ht="26.4">
      <c r="A46" s="135">
        <v>45</v>
      </c>
      <c r="B46" s="195" t="s">
        <v>14</v>
      </c>
      <c r="C46" s="196" t="s">
        <v>11909</v>
      </c>
      <c r="D46" s="197" t="s">
        <v>14042</v>
      </c>
      <c r="E46" s="197" t="s">
        <v>14043</v>
      </c>
      <c r="F46" s="198" t="s">
        <v>14044</v>
      </c>
      <c r="G46" s="135">
        <v>1</v>
      </c>
      <c r="H46" s="135">
        <v>1</v>
      </c>
      <c r="I46" s="195" t="s">
        <v>14045</v>
      </c>
      <c r="J46" s="195" t="s">
        <v>22</v>
      </c>
      <c r="K46" s="135">
        <v>2019</v>
      </c>
      <c r="L46" s="195" t="s">
        <v>11907</v>
      </c>
      <c r="M46" s="199"/>
      <c r="N46" s="200" t="s">
        <v>14046</v>
      </c>
    </row>
    <row r="47" spans="1:14" ht="26.4">
      <c r="A47" s="135">
        <v>46</v>
      </c>
      <c r="B47" s="195" t="s">
        <v>14</v>
      </c>
      <c r="C47" s="196" t="s">
        <v>11909</v>
      </c>
      <c r="D47" s="197" t="s">
        <v>14047</v>
      </c>
      <c r="E47" s="197" t="s">
        <v>14048</v>
      </c>
      <c r="F47" s="198" t="s">
        <v>14049</v>
      </c>
      <c r="G47" s="135">
        <v>1</v>
      </c>
      <c r="H47" s="135">
        <v>1</v>
      </c>
      <c r="I47" s="195" t="s">
        <v>14050</v>
      </c>
      <c r="J47" s="195" t="s">
        <v>22</v>
      </c>
      <c r="K47" s="135">
        <v>2019</v>
      </c>
      <c r="L47" s="195" t="s">
        <v>11907</v>
      </c>
      <c r="M47" s="199"/>
      <c r="N47" s="200" t="s">
        <v>14051</v>
      </c>
    </row>
    <row r="48" spans="1:14" ht="26.4">
      <c r="A48" s="135">
        <v>47</v>
      </c>
      <c r="B48" s="195" t="s">
        <v>14</v>
      </c>
      <c r="C48" s="196" t="s">
        <v>11904</v>
      </c>
      <c r="D48" s="197" t="s">
        <v>14052</v>
      </c>
      <c r="E48" s="197" t="s">
        <v>14053</v>
      </c>
      <c r="F48" s="198" t="s">
        <v>14054</v>
      </c>
      <c r="G48" s="135">
        <v>1</v>
      </c>
      <c r="H48" s="135">
        <v>1</v>
      </c>
      <c r="I48" s="195" t="s">
        <v>14055</v>
      </c>
      <c r="J48" s="195" t="s">
        <v>22</v>
      </c>
      <c r="K48" s="135">
        <v>2019</v>
      </c>
      <c r="L48" s="195" t="s">
        <v>11907</v>
      </c>
      <c r="M48" s="199"/>
      <c r="N48" s="200" t="s">
        <v>14056</v>
      </c>
    </row>
    <row r="49" spans="1:14" ht="39.6">
      <c r="A49" s="135">
        <v>48</v>
      </c>
      <c r="B49" s="195" t="s">
        <v>14</v>
      </c>
      <c r="C49" s="196" t="s">
        <v>11951</v>
      </c>
      <c r="D49" s="197" t="s">
        <v>14057</v>
      </c>
      <c r="E49" s="197" t="s">
        <v>14058</v>
      </c>
      <c r="F49" s="198" t="s">
        <v>14059</v>
      </c>
      <c r="G49" s="135">
        <v>1</v>
      </c>
      <c r="H49" s="135">
        <v>1</v>
      </c>
      <c r="I49" s="195" t="s">
        <v>14060</v>
      </c>
      <c r="J49" s="195" t="s">
        <v>22</v>
      </c>
      <c r="K49" s="135">
        <v>2019</v>
      </c>
      <c r="L49" s="195" t="s">
        <v>11907</v>
      </c>
      <c r="M49" s="199"/>
      <c r="N49" s="200" t="s">
        <v>14061</v>
      </c>
    </row>
    <row r="50" spans="1:14">
      <c r="A50" s="135">
        <v>49</v>
      </c>
      <c r="B50" s="195" t="s">
        <v>14</v>
      </c>
      <c r="C50" s="196" t="s">
        <v>11909</v>
      </c>
      <c r="D50" s="197" t="s">
        <v>14062</v>
      </c>
      <c r="E50" s="197" t="s">
        <v>14063</v>
      </c>
      <c r="F50" s="198" t="s">
        <v>14064</v>
      </c>
      <c r="G50" s="135">
        <v>1</v>
      </c>
      <c r="H50" s="135">
        <v>1</v>
      </c>
      <c r="I50" s="195" t="s">
        <v>14065</v>
      </c>
      <c r="J50" s="195" t="s">
        <v>22</v>
      </c>
      <c r="K50" s="135">
        <v>2019</v>
      </c>
      <c r="L50" s="195" t="s">
        <v>11907</v>
      </c>
      <c r="M50" s="199"/>
      <c r="N50" s="200" t="s">
        <v>14066</v>
      </c>
    </row>
    <row r="51" spans="1:14" ht="52.8">
      <c r="A51" s="135">
        <v>50</v>
      </c>
      <c r="B51" s="195" t="s">
        <v>14</v>
      </c>
      <c r="C51" s="196" t="s">
        <v>11909</v>
      </c>
      <c r="D51" s="197" t="s">
        <v>14067</v>
      </c>
      <c r="E51" s="197" t="s">
        <v>14068</v>
      </c>
      <c r="F51" s="198" t="s">
        <v>14069</v>
      </c>
      <c r="G51" s="135">
        <v>1</v>
      </c>
      <c r="H51" s="135">
        <v>1</v>
      </c>
      <c r="I51" s="195" t="s">
        <v>14070</v>
      </c>
      <c r="J51" s="195" t="s">
        <v>22</v>
      </c>
      <c r="K51" s="135">
        <v>2019</v>
      </c>
      <c r="L51" s="195" t="s">
        <v>11907</v>
      </c>
      <c r="M51" s="199"/>
      <c r="N51" s="200" t="s">
        <v>14071</v>
      </c>
    </row>
    <row r="52" spans="1:14" ht="26.4">
      <c r="A52" s="135">
        <v>51</v>
      </c>
      <c r="B52" s="195" t="s">
        <v>14</v>
      </c>
      <c r="C52" s="196" t="s">
        <v>12056</v>
      </c>
      <c r="D52" s="197" t="s">
        <v>14072</v>
      </c>
      <c r="E52" s="197" t="s">
        <v>14073</v>
      </c>
      <c r="F52" s="198" t="s">
        <v>14074</v>
      </c>
      <c r="G52" s="135">
        <v>1</v>
      </c>
      <c r="H52" s="135">
        <v>1</v>
      </c>
      <c r="I52" s="195" t="s">
        <v>14075</v>
      </c>
      <c r="J52" s="195" t="s">
        <v>22</v>
      </c>
      <c r="K52" s="135">
        <v>2019</v>
      </c>
      <c r="L52" s="195" t="s">
        <v>11907</v>
      </c>
      <c r="M52" s="199"/>
      <c r="N52" s="200" t="s">
        <v>14076</v>
      </c>
    </row>
    <row r="53" spans="1:14" ht="26.4">
      <c r="A53" s="135">
        <v>52</v>
      </c>
      <c r="B53" s="195" t="s">
        <v>14</v>
      </c>
      <c r="C53" s="196" t="s">
        <v>11909</v>
      </c>
      <c r="D53" s="197" t="s">
        <v>14077</v>
      </c>
      <c r="E53" s="197" t="s">
        <v>14078</v>
      </c>
      <c r="F53" s="198" t="s">
        <v>14079</v>
      </c>
      <c r="G53" s="135">
        <v>1</v>
      </c>
      <c r="H53" s="135">
        <v>1</v>
      </c>
      <c r="I53" s="195" t="s">
        <v>14080</v>
      </c>
      <c r="J53" s="195" t="s">
        <v>22</v>
      </c>
      <c r="K53" s="135">
        <v>2019</v>
      </c>
      <c r="L53" s="195" t="s">
        <v>11907</v>
      </c>
      <c r="M53" s="199"/>
      <c r="N53" s="200" t="s">
        <v>14081</v>
      </c>
    </row>
    <row r="54" spans="1:14" ht="26.4">
      <c r="A54" s="135">
        <v>53</v>
      </c>
      <c r="B54" s="195" t="s">
        <v>14</v>
      </c>
      <c r="C54" s="196" t="s">
        <v>11909</v>
      </c>
      <c r="D54" s="197" t="s">
        <v>14082</v>
      </c>
      <c r="E54" s="197" t="s">
        <v>14083</v>
      </c>
      <c r="F54" s="198" t="s">
        <v>14084</v>
      </c>
      <c r="G54" s="135">
        <v>1</v>
      </c>
      <c r="H54" s="135">
        <v>1</v>
      </c>
      <c r="I54" s="195" t="s">
        <v>14085</v>
      </c>
      <c r="J54" s="195" t="s">
        <v>22</v>
      </c>
      <c r="K54" s="135">
        <v>2019</v>
      </c>
      <c r="L54" s="195" t="s">
        <v>11907</v>
      </c>
      <c r="M54" s="199"/>
      <c r="N54" s="200" t="s">
        <v>14086</v>
      </c>
    </row>
    <row r="55" spans="1:14" ht="26.4">
      <c r="A55" s="135">
        <v>54</v>
      </c>
      <c r="B55" s="195" t="s">
        <v>14</v>
      </c>
      <c r="C55" s="196" t="s">
        <v>11909</v>
      </c>
      <c r="D55" s="197" t="s">
        <v>14087</v>
      </c>
      <c r="E55" s="197" t="s">
        <v>14088</v>
      </c>
      <c r="F55" s="198" t="s">
        <v>14089</v>
      </c>
      <c r="G55" s="135">
        <v>1</v>
      </c>
      <c r="H55" s="135">
        <v>1</v>
      </c>
      <c r="I55" s="195" t="s">
        <v>14090</v>
      </c>
      <c r="J55" s="195" t="s">
        <v>22</v>
      </c>
      <c r="K55" s="135">
        <v>2019</v>
      </c>
      <c r="L55" s="195" t="s">
        <v>11907</v>
      </c>
      <c r="M55" s="199"/>
      <c r="N55" s="200" t="s">
        <v>14091</v>
      </c>
    </row>
    <row r="56" spans="1:14" ht="39.6">
      <c r="A56" s="135">
        <v>55</v>
      </c>
      <c r="B56" s="195" t="s">
        <v>14</v>
      </c>
      <c r="C56" s="196" t="s">
        <v>12195</v>
      </c>
      <c r="D56" s="197" t="s">
        <v>14092</v>
      </c>
      <c r="E56" s="197" t="s">
        <v>14093</v>
      </c>
      <c r="F56" s="198" t="s">
        <v>14094</v>
      </c>
      <c r="G56" s="135">
        <v>1</v>
      </c>
      <c r="H56" s="135">
        <v>1</v>
      </c>
      <c r="I56" s="195" t="s">
        <v>14095</v>
      </c>
      <c r="J56" s="195" t="s">
        <v>22</v>
      </c>
      <c r="K56" s="135">
        <v>2019</v>
      </c>
      <c r="L56" s="195" t="s">
        <v>11907</v>
      </c>
      <c r="M56" s="199"/>
      <c r="N56" s="200" t="s">
        <v>14096</v>
      </c>
    </row>
    <row r="57" spans="1:14" ht="26.4">
      <c r="A57" s="135">
        <v>56</v>
      </c>
      <c r="B57" s="195" t="s">
        <v>14</v>
      </c>
      <c r="C57" s="196" t="s">
        <v>11909</v>
      </c>
      <c r="D57" s="197" t="s">
        <v>14097</v>
      </c>
      <c r="E57" s="197" t="s">
        <v>14098</v>
      </c>
      <c r="F57" s="198" t="s">
        <v>14099</v>
      </c>
      <c r="G57" s="135">
        <v>1</v>
      </c>
      <c r="H57" s="135">
        <v>1</v>
      </c>
      <c r="I57" s="195" t="s">
        <v>14100</v>
      </c>
      <c r="J57" s="195" t="s">
        <v>22</v>
      </c>
      <c r="K57" s="135">
        <v>2019</v>
      </c>
      <c r="L57" s="195" t="s">
        <v>11907</v>
      </c>
      <c r="M57" s="199"/>
      <c r="N57" s="200" t="s">
        <v>14101</v>
      </c>
    </row>
    <row r="58" spans="1:14">
      <c r="A58" s="135">
        <v>57</v>
      </c>
      <c r="B58" s="195" t="s">
        <v>14</v>
      </c>
      <c r="C58" s="196" t="s">
        <v>13134</v>
      </c>
      <c r="D58" s="197" t="s">
        <v>14102</v>
      </c>
      <c r="E58" s="197" t="s">
        <v>14103</v>
      </c>
      <c r="F58" s="198" t="s">
        <v>14104</v>
      </c>
      <c r="G58" s="135">
        <v>1</v>
      </c>
      <c r="H58" s="135">
        <v>1</v>
      </c>
      <c r="I58" s="195" t="s">
        <v>14105</v>
      </c>
      <c r="J58" s="195" t="s">
        <v>22</v>
      </c>
      <c r="K58" s="135">
        <v>2019</v>
      </c>
      <c r="L58" s="195" t="s">
        <v>11907</v>
      </c>
      <c r="M58" s="199"/>
      <c r="N58" s="200" t="s">
        <v>14106</v>
      </c>
    </row>
    <row r="59" spans="1:14" ht="26.4">
      <c r="A59" s="135">
        <v>58</v>
      </c>
      <c r="B59" s="195" t="s">
        <v>14</v>
      </c>
      <c r="C59" s="196" t="s">
        <v>11909</v>
      </c>
      <c r="D59" s="197" t="s">
        <v>14107</v>
      </c>
      <c r="E59" s="197" t="s">
        <v>14108</v>
      </c>
      <c r="F59" s="198" t="s">
        <v>14109</v>
      </c>
      <c r="G59" s="135">
        <v>1</v>
      </c>
      <c r="H59" s="135">
        <v>1</v>
      </c>
      <c r="I59" s="195" t="s">
        <v>14110</v>
      </c>
      <c r="J59" s="195" t="s">
        <v>22</v>
      </c>
      <c r="K59" s="135">
        <v>2019</v>
      </c>
      <c r="L59" s="195" t="s">
        <v>11907</v>
      </c>
      <c r="M59" s="199"/>
      <c r="N59" s="200" t="s">
        <v>14111</v>
      </c>
    </row>
    <row r="60" spans="1:14" ht="26.4">
      <c r="A60" s="135">
        <v>59</v>
      </c>
      <c r="B60" s="195" t="s">
        <v>14</v>
      </c>
      <c r="C60" s="196" t="s">
        <v>12056</v>
      </c>
      <c r="D60" s="197" t="s">
        <v>14112</v>
      </c>
      <c r="E60" s="197" t="s">
        <v>14113</v>
      </c>
      <c r="F60" s="198" t="s">
        <v>14114</v>
      </c>
      <c r="G60" s="135">
        <v>1</v>
      </c>
      <c r="H60" s="135">
        <v>1</v>
      </c>
      <c r="I60" s="195" t="s">
        <v>14115</v>
      </c>
      <c r="J60" s="195" t="s">
        <v>22</v>
      </c>
      <c r="K60" s="135">
        <v>2019</v>
      </c>
      <c r="L60" s="195" t="s">
        <v>11907</v>
      </c>
      <c r="M60" s="199"/>
      <c r="N60" s="200" t="s">
        <v>14116</v>
      </c>
    </row>
    <row r="61" spans="1:14" ht="26.4">
      <c r="A61" s="135">
        <v>60</v>
      </c>
      <c r="B61" s="195" t="s">
        <v>14</v>
      </c>
      <c r="C61" s="196" t="s">
        <v>12195</v>
      </c>
      <c r="D61" s="197" t="s">
        <v>14117</v>
      </c>
      <c r="E61" s="197" t="s">
        <v>14118</v>
      </c>
      <c r="F61" s="198" t="s">
        <v>14119</v>
      </c>
      <c r="G61" s="135">
        <v>1</v>
      </c>
      <c r="H61" s="135">
        <v>1</v>
      </c>
      <c r="I61" s="195" t="s">
        <v>14120</v>
      </c>
      <c r="J61" s="195" t="s">
        <v>22</v>
      </c>
      <c r="K61" s="135">
        <v>2019</v>
      </c>
      <c r="L61" s="195" t="s">
        <v>11907</v>
      </c>
      <c r="M61" s="199"/>
      <c r="N61" s="200" t="s">
        <v>14121</v>
      </c>
    </row>
    <row r="62" spans="1:14" ht="26.4">
      <c r="A62" s="135">
        <v>61</v>
      </c>
      <c r="B62" s="195" t="s">
        <v>14</v>
      </c>
      <c r="C62" s="196" t="s">
        <v>11951</v>
      </c>
      <c r="D62" s="197" t="s">
        <v>14122</v>
      </c>
      <c r="E62" s="197" t="s">
        <v>14123</v>
      </c>
      <c r="F62" s="198" t="s">
        <v>14124</v>
      </c>
      <c r="G62" s="135">
        <v>1</v>
      </c>
      <c r="H62" s="135">
        <v>1</v>
      </c>
      <c r="I62" s="195" t="s">
        <v>14125</v>
      </c>
      <c r="J62" s="195" t="s">
        <v>22</v>
      </c>
      <c r="K62" s="135">
        <v>2019</v>
      </c>
      <c r="L62" s="195" t="s">
        <v>11907</v>
      </c>
      <c r="M62" s="199"/>
      <c r="N62" s="200" t="s">
        <v>14126</v>
      </c>
    </row>
    <row r="63" spans="1:14">
      <c r="A63" s="135">
        <v>62</v>
      </c>
      <c r="B63" s="195" t="s">
        <v>14</v>
      </c>
      <c r="C63" s="196" t="s">
        <v>12543</v>
      </c>
      <c r="D63" s="197" t="s">
        <v>14127</v>
      </c>
      <c r="E63" s="197" t="s">
        <v>14128</v>
      </c>
      <c r="F63" s="198" t="s">
        <v>14129</v>
      </c>
      <c r="G63" s="135">
        <v>1</v>
      </c>
      <c r="H63" s="135">
        <v>1</v>
      </c>
      <c r="I63" s="195" t="s">
        <v>14130</v>
      </c>
      <c r="J63" s="195" t="s">
        <v>22</v>
      </c>
      <c r="K63" s="135">
        <v>2019</v>
      </c>
      <c r="L63" s="195" t="s">
        <v>11907</v>
      </c>
      <c r="M63" s="199"/>
      <c r="N63" s="200" t="s">
        <v>14131</v>
      </c>
    </row>
    <row r="64" spans="1:14">
      <c r="A64" s="135">
        <v>63</v>
      </c>
      <c r="B64" s="195" t="s">
        <v>14</v>
      </c>
      <c r="C64" s="196" t="s">
        <v>11951</v>
      </c>
      <c r="D64" s="197" t="s">
        <v>14132</v>
      </c>
      <c r="E64" s="197" t="s">
        <v>14133</v>
      </c>
      <c r="F64" s="198" t="s">
        <v>14134</v>
      </c>
      <c r="G64" s="135">
        <v>1</v>
      </c>
      <c r="H64" s="135">
        <v>1</v>
      </c>
      <c r="I64" s="195" t="s">
        <v>14135</v>
      </c>
      <c r="J64" s="195" t="s">
        <v>22</v>
      </c>
      <c r="K64" s="135">
        <v>2019</v>
      </c>
      <c r="L64" s="195" t="s">
        <v>11907</v>
      </c>
      <c r="M64" s="199"/>
      <c r="N64" s="200" t="s">
        <v>14136</v>
      </c>
    </row>
    <row r="65" spans="1:14" ht="26.4">
      <c r="A65" s="135">
        <v>64</v>
      </c>
      <c r="B65" s="195" t="s">
        <v>14</v>
      </c>
      <c r="C65" s="196" t="s">
        <v>11981</v>
      </c>
      <c r="D65" s="197" t="s">
        <v>14137</v>
      </c>
      <c r="E65" s="197" t="s">
        <v>14138</v>
      </c>
      <c r="F65" s="198" t="s">
        <v>14139</v>
      </c>
      <c r="G65" s="135">
        <v>1</v>
      </c>
      <c r="H65" s="135">
        <v>1</v>
      </c>
      <c r="I65" s="195" t="s">
        <v>14140</v>
      </c>
      <c r="J65" s="195" t="s">
        <v>22</v>
      </c>
      <c r="K65" s="135">
        <v>2019</v>
      </c>
      <c r="L65" s="195" t="s">
        <v>11907</v>
      </c>
      <c r="M65" s="199"/>
      <c r="N65" s="200" t="s">
        <v>14141</v>
      </c>
    </row>
    <row r="66" spans="1:14" ht="26.4">
      <c r="A66" s="135">
        <v>65</v>
      </c>
      <c r="B66" s="195" t="s">
        <v>14</v>
      </c>
      <c r="C66" s="196" t="s">
        <v>11909</v>
      </c>
      <c r="D66" s="197" t="s">
        <v>14142</v>
      </c>
      <c r="E66" s="197" t="s">
        <v>14143</v>
      </c>
      <c r="F66" s="198" t="s">
        <v>14144</v>
      </c>
      <c r="G66" s="135">
        <v>1</v>
      </c>
      <c r="H66" s="135">
        <v>1</v>
      </c>
      <c r="I66" s="195" t="s">
        <v>14145</v>
      </c>
      <c r="J66" s="195" t="s">
        <v>22</v>
      </c>
      <c r="K66" s="135">
        <v>2019</v>
      </c>
      <c r="L66" s="195" t="s">
        <v>11907</v>
      </c>
      <c r="M66" s="199"/>
      <c r="N66" s="200" t="s">
        <v>14146</v>
      </c>
    </row>
    <row r="67" spans="1:14" ht="26.4">
      <c r="A67" s="135">
        <v>66</v>
      </c>
      <c r="B67" s="195" t="s">
        <v>14</v>
      </c>
      <c r="C67" s="196" t="s">
        <v>11951</v>
      </c>
      <c r="D67" s="197" t="s">
        <v>14147</v>
      </c>
      <c r="E67" s="197" t="s">
        <v>14148</v>
      </c>
      <c r="F67" s="198" t="s">
        <v>14149</v>
      </c>
      <c r="G67" s="135">
        <v>1</v>
      </c>
      <c r="H67" s="135">
        <v>1</v>
      </c>
      <c r="I67" s="195" t="s">
        <v>14150</v>
      </c>
      <c r="J67" s="195" t="s">
        <v>22</v>
      </c>
      <c r="K67" s="135">
        <v>2019</v>
      </c>
      <c r="L67" s="195" t="s">
        <v>11907</v>
      </c>
      <c r="M67" s="199"/>
      <c r="N67" s="200" t="s">
        <v>14151</v>
      </c>
    </row>
    <row r="68" spans="1:14">
      <c r="A68" s="135">
        <v>67</v>
      </c>
      <c r="B68" s="195" t="s">
        <v>14</v>
      </c>
      <c r="C68" s="196" t="s">
        <v>11909</v>
      </c>
      <c r="D68" s="197" t="s">
        <v>14152</v>
      </c>
      <c r="E68" s="197" t="s">
        <v>14153</v>
      </c>
      <c r="F68" s="198" t="s">
        <v>14154</v>
      </c>
      <c r="G68" s="135">
        <v>1</v>
      </c>
      <c r="H68" s="135">
        <v>1</v>
      </c>
      <c r="I68" s="195" t="s">
        <v>14155</v>
      </c>
      <c r="J68" s="195" t="s">
        <v>22</v>
      </c>
      <c r="K68" s="135">
        <v>2019</v>
      </c>
      <c r="L68" s="195" t="s">
        <v>11907</v>
      </c>
      <c r="M68" s="199"/>
      <c r="N68" s="200" t="s">
        <v>14156</v>
      </c>
    </row>
    <row r="69" spans="1:14" ht="26.4">
      <c r="A69" s="135">
        <v>68</v>
      </c>
      <c r="B69" s="195" t="s">
        <v>14</v>
      </c>
      <c r="C69" s="196" t="s">
        <v>11981</v>
      </c>
      <c r="D69" s="197" t="s">
        <v>14157</v>
      </c>
      <c r="E69" s="197" t="s">
        <v>14158</v>
      </c>
      <c r="F69" s="198" t="s">
        <v>14159</v>
      </c>
      <c r="G69" s="135">
        <v>1</v>
      </c>
      <c r="H69" s="135">
        <v>1</v>
      </c>
      <c r="I69" s="195" t="s">
        <v>14160</v>
      </c>
      <c r="J69" s="195" t="s">
        <v>22</v>
      </c>
      <c r="K69" s="135">
        <v>2019</v>
      </c>
      <c r="L69" s="195" t="s">
        <v>11907</v>
      </c>
      <c r="M69" s="199"/>
      <c r="N69" s="200" t="s">
        <v>14161</v>
      </c>
    </row>
    <row r="70" spans="1:14" ht="26.4">
      <c r="A70" s="135">
        <v>69</v>
      </c>
      <c r="B70" s="195" t="s">
        <v>14</v>
      </c>
      <c r="C70" s="196" t="s">
        <v>11937</v>
      </c>
      <c r="D70" s="197" t="s">
        <v>14162</v>
      </c>
      <c r="E70" s="197" t="s">
        <v>14163</v>
      </c>
      <c r="F70" s="198" t="s">
        <v>14164</v>
      </c>
      <c r="G70" s="135">
        <v>1</v>
      </c>
      <c r="H70" s="135">
        <v>1</v>
      </c>
      <c r="I70" s="195" t="s">
        <v>14165</v>
      </c>
      <c r="J70" s="195" t="s">
        <v>22</v>
      </c>
      <c r="K70" s="135">
        <v>2019</v>
      </c>
      <c r="L70" s="195" t="s">
        <v>11907</v>
      </c>
      <c r="M70" s="199"/>
      <c r="N70" s="200" t="s">
        <v>14166</v>
      </c>
    </row>
    <row r="71" spans="1:14" ht="26.4">
      <c r="A71" s="135">
        <v>70</v>
      </c>
      <c r="B71" s="195" t="s">
        <v>14</v>
      </c>
      <c r="C71" s="196" t="s">
        <v>12195</v>
      </c>
      <c r="D71" s="197" t="s">
        <v>14167</v>
      </c>
      <c r="E71" s="197" t="s">
        <v>14168</v>
      </c>
      <c r="F71" s="198" t="s">
        <v>14169</v>
      </c>
      <c r="G71" s="135">
        <v>1</v>
      </c>
      <c r="H71" s="135">
        <v>1</v>
      </c>
      <c r="I71" s="195" t="s">
        <v>14170</v>
      </c>
      <c r="J71" s="195" t="s">
        <v>22</v>
      </c>
      <c r="K71" s="135">
        <v>2019</v>
      </c>
      <c r="L71" s="195" t="s">
        <v>11907</v>
      </c>
      <c r="M71" s="199"/>
      <c r="N71" s="200" t="s">
        <v>14171</v>
      </c>
    </row>
    <row r="72" spans="1:14" ht="26.4">
      <c r="A72" s="135">
        <v>71</v>
      </c>
      <c r="B72" s="195" t="s">
        <v>14</v>
      </c>
      <c r="C72" s="196" t="s">
        <v>12056</v>
      </c>
      <c r="D72" s="197" t="s">
        <v>14172</v>
      </c>
      <c r="E72" s="197" t="s">
        <v>14173</v>
      </c>
      <c r="F72" s="198" t="s">
        <v>14174</v>
      </c>
      <c r="G72" s="135">
        <v>1</v>
      </c>
      <c r="H72" s="135">
        <v>1</v>
      </c>
      <c r="I72" s="195" t="s">
        <v>14175</v>
      </c>
      <c r="J72" s="195" t="s">
        <v>22</v>
      </c>
      <c r="K72" s="135">
        <v>2019</v>
      </c>
      <c r="L72" s="195" t="s">
        <v>11907</v>
      </c>
      <c r="M72" s="199"/>
      <c r="N72" s="200" t="s">
        <v>14176</v>
      </c>
    </row>
    <row r="73" spans="1:14" ht="26.4">
      <c r="A73" s="135">
        <v>72</v>
      </c>
      <c r="B73" s="195" t="s">
        <v>14</v>
      </c>
      <c r="C73" s="196" t="s">
        <v>11958</v>
      </c>
      <c r="D73" s="197" t="s">
        <v>14177</v>
      </c>
      <c r="E73" s="197" t="s">
        <v>14178</v>
      </c>
      <c r="F73" s="198" t="s">
        <v>14179</v>
      </c>
      <c r="G73" s="135">
        <v>1</v>
      </c>
      <c r="H73" s="135">
        <v>1</v>
      </c>
      <c r="I73" s="195" t="s">
        <v>14180</v>
      </c>
      <c r="J73" s="195" t="s">
        <v>22</v>
      </c>
      <c r="K73" s="135">
        <v>2019</v>
      </c>
      <c r="L73" s="195" t="s">
        <v>11907</v>
      </c>
      <c r="M73" s="199"/>
      <c r="N73" s="200" t="s">
        <v>14181</v>
      </c>
    </row>
    <row r="74" spans="1:14" ht="39.6">
      <c r="A74" s="135">
        <v>73</v>
      </c>
      <c r="B74" s="195" t="s">
        <v>14</v>
      </c>
      <c r="C74" s="196" t="s">
        <v>11981</v>
      </c>
      <c r="D74" s="197" t="s">
        <v>14182</v>
      </c>
      <c r="E74" s="197" t="s">
        <v>14183</v>
      </c>
      <c r="F74" s="198" t="s">
        <v>14184</v>
      </c>
      <c r="G74" s="135">
        <v>1</v>
      </c>
      <c r="H74" s="135">
        <v>1</v>
      </c>
      <c r="I74" s="195" t="s">
        <v>14185</v>
      </c>
      <c r="J74" s="195" t="s">
        <v>22</v>
      </c>
      <c r="K74" s="135">
        <v>2019</v>
      </c>
      <c r="L74" s="195" t="s">
        <v>11907</v>
      </c>
      <c r="M74" s="199"/>
      <c r="N74" s="200" t="s">
        <v>14186</v>
      </c>
    </row>
    <row r="75" spans="1:14" ht="39.6">
      <c r="A75" s="135">
        <v>74</v>
      </c>
      <c r="B75" s="195" t="s">
        <v>14</v>
      </c>
      <c r="C75" s="196" t="s">
        <v>11923</v>
      </c>
      <c r="D75" s="197" t="s">
        <v>14187</v>
      </c>
      <c r="E75" s="197" t="s">
        <v>14188</v>
      </c>
      <c r="F75" s="198" t="s">
        <v>14189</v>
      </c>
      <c r="G75" s="135">
        <v>1</v>
      </c>
      <c r="H75" s="135">
        <v>1</v>
      </c>
      <c r="I75" s="195" t="s">
        <v>14190</v>
      </c>
      <c r="J75" s="195" t="s">
        <v>22</v>
      </c>
      <c r="K75" s="135">
        <v>2020</v>
      </c>
      <c r="L75" s="195" t="s">
        <v>11907</v>
      </c>
      <c r="M75" s="199"/>
      <c r="N75" s="200" t="s">
        <v>14191</v>
      </c>
    </row>
    <row r="76" spans="1:14" ht="39.6">
      <c r="A76" s="135">
        <v>75</v>
      </c>
      <c r="B76" s="195" t="s">
        <v>14</v>
      </c>
      <c r="C76" s="196" t="s">
        <v>11958</v>
      </c>
      <c r="D76" s="197" t="s">
        <v>14192</v>
      </c>
      <c r="E76" s="197" t="s">
        <v>14193</v>
      </c>
      <c r="F76" s="198" t="s">
        <v>14194</v>
      </c>
      <c r="G76" s="135">
        <v>1</v>
      </c>
      <c r="H76" s="135">
        <v>1</v>
      </c>
      <c r="I76" s="195" t="s">
        <v>14195</v>
      </c>
      <c r="J76" s="195" t="s">
        <v>22</v>
      </c>
      <c r="K76" s="135">
        <v>2019</v>
      </c>
      <c r="L76" s="195" t="s">
        <v>11907</v>
      </c>
      <c r="M76" s="199"/>
      <c r="N76" s="200" t="s">
        <v>14196</v>
      </c>
    </row>
    <row r="77" spans="1:14" ht="26.4">
      <c r="A77" s="135">
        <v>76</v>
      </c>
      <c r="B77" s="195" t="s">
        <v>14</v>
      </c>
      <c r="C77" s="196" t="s">
        <v>12034</v>
      </c>
      <c r="D77" s="197" t="s">
        <v>14197</v>
      </c>
      <c r="E77" s="197" t="s">
        <v>14198</v>
      </c>
      <c r="F77" s="198" t="s">
        <v>14199</v>
      </c>
      <c r="G77" s="135">
        <v>1</v>
      </c>
      <c r="H77" s="135">
        <v>1</v>
      </c>
      <c r="I77" s="195" t="s">
        <v>14200</v>
      </c>
      <c r="J77" s="195" t="s">
        <v>22</v>
      </c>
      <c r="K77" s="135">
        <v>2020</v>
      </c>
      <c r="L77" s="195" t="s">
        <v>11907</v>
      </c>
      <c r="M77" s="199"/>
      <c r="N77" s="200" t="s">
        <v>14201</v>
      </c>
    </row>
    <row r="78" spans="1:14" ht="26.4">
      <c r="A78" s="135">
        <v>77</v>
      </c>
      <c r="B78" s="195" t="s">
        <v>14</v>
      </c>
      <c r="C78" s="196" t="s">
        <v>11958</v>
      </c>
      <c r="D78" s="197" t="s">
        <v>14202</v>
      </c>
      <c r="E78" s="197" t="s">
        <v>14203</v>
      </c>
      <c r="F78" s="198" t="s">
        <v>14204</v>
      </c>
      <c r="G78" s="135">
        <v>1</v>
      </c>
      <c r="H78" s="135">
        <v>1</v>
      </c>
      <c r="I78" s="195" t="s">
        <v>14205</v>
      </c>
      <c r="J78" s="195" t="s">
        <v>22</v>
      </c>
      <c r="K78" s="135">
        <v>2017</v>
      </c>
      <c r="L78" s="195" t="s">
        <v>11907</v>
      </c>
      <c r="M78" s="199"/>
      <c r="N78" s="200" t="s">
        <v>14206</v>
      </c>
    </row>
    <row r="79" spans="1:14" ht="26.4">
      <c r="A79" s="135">
        <v>78</v>
      </c>
      <c r="B79" s="195" t="s">
        <v>14</v>
      </c>
      <c r="C79" s="196" t="s">
        <v>12195</v>
      </c>
      <c r="D79" s="197" t="s">
        <v>14207</v>
      </c>
      <c r="E79" s="197" t="s">
        <v>14208</v>
      </c>
      <c r="F79" s="198" t="s">
        <v>14209</v>
      </c>
      <c r="G79" s="135">
        <v>1</v>
      </c>
      <c r="H79" s="135">
        <v>1</v>
      </c>
      <c r="I79" s="195" t="s">
        <v>14210</v>
      </c>
      <c r="J79" s="195" t="s">
        <v>22</v>
      </c>
      <c r="K79" s="135">
        <v>2020</v>
      </c>
      <c r="L79" s="195" t="s">
        <v>11907</v>
      </c>
      <c r="M79" s="199"/>
      <c r="N79" s="200" t="s">
        <v>14211</v>
      </c>
    </row>
    <row r="80" spans="1:14" ht="26.4">
      <c r="A80" s="135">
        <v>79</v>
      </c>
      <c r="B80" s="195" t="s">
        <v>14</v>
      </c>
      <c r="C80" s="196" t="s">
        <v>11937</v>
      </c>
      <c r="D80" s="197" t="s">
        <v>14212</v>
      </c>
      <c r="E80" s="197" t="s">
        <v>14213</v>
      </c>
      <c r="F80" s="198" t="s">
        <v>14214</v>
      </c>
      <c r="G80" s="135">
        <v>1</v>
      </c>
      <c r="H80" s="135">
        <v>1</v>
      </c>
      <c r="I80" s="195" t="s">
        <v>14215</v>
      </c>
      <c r="J80" s="195" t="s">
        <v>22</v>
      </c>
      <c r="K80" s="135">
        <v>2020</v>
      </c>
      <c r="L80" s="195" t="s">
        <v>11907</v>
      </c>
      <c r="M80" s="199"/>
      <c r="N80" s="200" t="s">
        <v>14216</v>
      </c>
    </row>
    <row r="81" spans="1:14">
      <c r="A81" s="135">
        <v>80</v>
      </c>
      <c r="B81" s="195" t="s">
        <v>14</v>
      </c>
      <c r="C81" s="196" t="s">
        <v>12195</v>
      </c>
      <c r="D81" s="197" t="s">
        <v>14217</v>
      </c>
      <c r="E81" s="197" t="s">
        <v>14218</v>
      </c>
      <c r="F81" s="198" t="s">
        <v>14219</v>
      </c>
      <c r="G81" s="135">
        <v>1</v>
      </c>
      <c r="H81" s="135">
        <v>1</v>
      </c>
      <c r="I81" s="195" t="s">
        <v>14220</v>
      </c>
      <c r="J81" s="195" t="s">
        <v>22</v>
      </c>
      <c r="K81" s="135">
        <v>2020</v>
      </c>
      <c r="L81" s="195" t="s">
        <v>11907</v>
      </c>
      <c r="M81" s="199"/>
      <c r="N81" s="200" t="s">
        <v>14221</v>
      </c>
    </row>
    <row r="82" spans="1:14" ht="26.4">
      <c r="A82" s="135">
        <v>81</v>
      </c>
      <c r="B82" s="195" t="s">
        <v>14</v>
      </c>
      <c r="C82" s="196" t="s">
        <v>11904</v>
      </c>
      <c r="D82" s="197" t="s">
        <v>14222</v>
      </c>
      <c r="E82" s="197" t="s">
        <v>14223</v>
      </c>
      <c r="F82" s="198" t="s">
        <v>14224</v>
      </c>
      <c r="G82" s="135">
        <v>1</v>
      </c>
      <c r="H82" s="135">
        <v>1</v>
      </c>
      <c r="I82" s="195" t="s">
        <v>14225</v>
      </c>
      <c r="J82" s="195" t="s">
        <v>22</v>
      </c>
      <c r="K82" s="135">
        <v>2020</v>
      </c>
      <c r="L82" s="195" t="s">
        <v>11907</v>
      </c>
      <c r="M82" s="199"/>
      <c r="N82" s="200" t="s">
        <v>14226</v>
      </c>
    </row>
    <row r="83" spans="1:14" ht="26.4">
      <c r="A83" s="135">
        <v>82</v>
      </c>
      <c r="B83" s="195" t="s">
        <v>14</v>
      </c>
      <c r="C83" s="196" t="s">
        <v>11909</v>
      </c>
      <c r="D83" s="197" t="s">
        <v>14227</v>
      </c>
      <c r="E83" s="197" t="s">
        <v>14228</v>
      </c>
      <c r="F83" s="198" t="s">
        <v>14229</v>
      </c>
      <c r="G83" s="135">
        <v>1</v>
      </c>
      <c r="H83" s="135">
        <v>1</v>
      </c>
      <c r="I83" s="195" t="s">
        <v>14230</v>
      </c>
      <c r="J83" s="195" t="s">
        <v>22</v>
      </c>
      <c r="K83" s="135">
        <v>2020</v>
      </c>
      <c r="L83" s="195" t="s">
        <v>11907</v>
      </c>
      <c r="M83" s="199"/>
      <c r="N83" s="200" t="s">
        <v>14231</v>
      </c>
    </row>
    <row r="84" spans="1:14" ht="39.6">
      <c r="A84" s="135">
        <v>83</v>
      </c>
      <c r="B84" s="195" t="s">
        <v>14</v>
      </c>
      <c r="C84" s="196" t="s">
        <v>12056</v>
      </c>
      <c r="D84" s="197" t="s">
        <v>14232</v>
      </c>
      <c r="E84" s="197" t="s">
        <v>14233</v>
      </c>
      <c r="F84" s="198" t="s">
        <v>14234</v>
      </c>
      <c r="G84" s="135">
        <v>1</v>
      </c>
      <c r="H84" s="135">
        <v>1</v>
      </c>
      <c r="I84" s="195" t="s">
        <v>14235</v>
      </c>
      <c r="J84" s="195" t="s">
        <v>22</v>
      </c>
      <c r="K84" s="135">
        <v>2020</v>
      </c>
      <c r="L84" s="195" t="s">
        <v>11907</v>
      </c>
      <c r="M84" s="199"/>
      <c r="N84" s="200" t="s">
        <v>14236</v>
      </c>
    </row>
    <row r="85" spans="1:14">
      <c r="A85" s="135">
        <v>84</v>
      </c>
      <c r="B85" s="195" t="s">
        <v>14</v>
      </c>
      <c r="C85" s="196" t="s">
        <v>11909</v>
      </c>
      <c r="D85" s="197" t="s">
        <v>14237</v>
      </c>
      <c r="E85" s="197" t="s">
        <v>14238</v>
      </c>
      <c r="F85" s="198" t="s">
        <v>14239</v>
      </c>
      <c r="G85" s="135">
        <v>1</v>
      </c>
      <c r="H85" s="135">
        <v>1</v>
      </c>
      <c r="I85" s="195" t="s">
        <v>14240</v>
      </c>
      <c r="J85" s="195" t="s">
        <v>22</v>
      </c>
      <c r="K85" s="135">
        <v>2020</v>
      </c>
      <c r="L85" s="195" t="s">
        <v>11907</v>
      </c>
      <c r="M85" s="199"/>
      <c r="N85" s="200" t="s">
        <v>14241</v>
      </c>
    </row>
    <row r="86" spans="1:14" ht="26.4">
      <c r="A86" s="135">
        <v>85</v>
      </c>
      <c r="B86" s="195" t="s">
        <v>14</v>
      </c>
      <c r="C86" s="196" t="s">
        <v>11958</v>
      </c>
      <c r="D86" s="197" t="s">
        <v>14242</v>
      </c>
      <c r="E86" s="197" t="s">
        <v>14243</v>
      </c>
      <c r="F86" s="198" t="s">
        <v>14244</v>
      </c>
      <c r="G86" s="135">
        <v>1</v>
      </c>
      <c r="H86" s="135">
        <v>1</v>
      </c>
      <c r="I86" s="195" t="s">
        <v>14245</v>
      </c>
      <c r="J86" s="195" t="s">
        <v>22</v>
      </c>
      <c r="K86" s="135">
        <v>2020</v>
      </c>
      <c r="L86" s="195" t="s">
        <v>11907</v>
      </c>
      <c r="M86" s="199"/>
      <c r="N86" s="200" t="s">
        <v>14246</v>
      </c>
    </row>
    <row r="87" spans="1:14" ht="26.4">
      <c r="A87" s="135">
        <v>86</v>
      </c>
      <c r="B87" s="195" t="s">
        <v>14</v>
      </c>
      <c r="C87" s="196" t="s">
        <v>11958</v>
      </c>
      <c r="D87" s="197" t="s">
        <v>14247</v>
      </c>
      <c r="E87" s="197" t="s">
        <v>14248</v>
      </c>
      <c r="F87" s="198" t="s">
        <v>14249</v>
      </c>
      <c r="G87" s="135">
        <v>1</v>
      </c>
      <c r="H87" s="135">
        <v>3</v>
      </c>
      <c r="I87" s="195" t="s">
        <v>14250</v>
      </c>
      <c r="J87" s="195" t="s">
        <v>22</v>
      </c>
      <c r="K87" s="135">
        <v>2020</v>
      </c>
      <c r="L87" s="195" t="s">
        <v>11907</v>
      </c>
      <c r="M87" s="199"/>
      <c r="N87" s="200" t="s">
        <v>14251</v>
      </c>
    </row>
    <row r="88" spans="1:14" ht="39.6">
      <c r="A88" s="135">
        <v>87</v>
      </c>
      <c r="B88" s="195" t="s">
        <v>14</v>
      </c>
      <c r="C88" s="196" t="s">
        <v>11988</v>
      </c>
      <c r="D88" s="197" t="s">
        <v>14252</v>
      </c>
      <c r="E88" s="197" t="s">
        <v>14253</v>
      </c>
      <c r="F88" s="198" t="s">
        <v>14254</v>
      </c>
      <c r="G88" s="135">
        <v>1</v>
      </c>
      <c r="H88" s="135">
        <v>1</v>
      </c>
      <c r="I88" s="195" t="s">
        <v>14255</v>
      </c>
      <c r="J88" s="195" t="s">
        <v>22</v>
      </c>
      <c r="K88" s="135">
        <v>2020</v>
      </c>
      <c r="L88" s="195" t="s">
        <v>11907</v>
      </c>
      <c r="M88" s="199"/>
      <c r="N88" s="200" t="s">
        <v>14256</v>
      </c>
    </row>
    <row r="89" spans="1:14" ht="39.6">
      <c r="A89" s="135">
        <v>88</v>
      </c>
      <c r="B89" s="195" t="s">
        <v>14</v>
      </c>
      <c r="C89" s="196" t="s">
        <v>12195</v>
      </c>
      <c r="D89" s="197" t="s">
        <v>14257</v>
      </c>
      <c r="E89" s="197" t="s">
        <v>14258</v>
      </c>
      <c r="F89" s="198" t="s">
        <v>14259</v>
      </c>
      <c r="G89" s="135">
        <v>1</v>
      </c>
      <c r="H89" s="135">
        <v>1</v>
      </c>
      <c r="I89" s="195" t="s">
        <v>14260</v>
      </c>
      <c r="J89" s="195" t="s">
        <v>22</v>
      </c>
      <c r="K89" s="135">
        <v>2020</v>
      </c>
      <c r="L89" s="195" t="s">
        <v>11907</v>
      </c>
      <c r="M89" s="199"/>
      <c r="N89" s="200" t="s">
        <v>14261</v>
      </c>
    </row>
    <row r="90" spans="1:14" ht="26.4">
      <c r="A90" s="135">
        <v>89</v>
      </c>
      <c r="B90" s="195" t="s">
        <v>14</v>
      </c>
      <c r="C90" s="196" t="s">
        <v>11909</v>
      </c>
      <c r="D90" s="197" t="s">
        <v>14262</v>
      </c>
      <c r="E90" s="197" t="s">
        <v>14263</v>
      </c>
      <c r="F90" s="198" t="s">
        <v>14264</v>
      </c>
      <c r="G90" s="135">
        <v>1</v>
      </c>
      <c r="H90" s="135">
        <v>1</v>
      </c>
      <c r="I90" s="195" t="s">
        <v>14265</v>
      </c>
      <c r="J90" s="195" t="s">
        <v>22</v>
      </c>
      <c r="K90" s="135">
        <v>2020</v>
      </c>
      <c r="L90" s="195" t="s">
        <v>11907</v>
      </c>
      <c r="M90" s="199"/>
      <c r="N90" s="200" t="s">
        <v>14266</v>
      </c>
    </row>
    <row r="91" spans="1:14" ht="39.6">
      <c r="A91" s="135">
        <v>90</v>
      </c>
      <c r="B91" s="195" t="s">
        <v>14</v>
      </c>
      <c r="C91" s="196" t="s">
        <v>14267</v>
      </c>
      <c r="D91" s="197" t="s">
        <v>14268</v>
      </c>
      <c r="E91" s="197" t="s">
        <v>14269</v>
      </c>
      <c r="F91" s="198" t="s">
        <v>14270</v>
      </c>
      <c r="G91" s="135">
        <v>1</v>
      </c>
      <c r="H91" s="135">
        <v>1</v>
      </c>
      <c r="I91" s="195" t="s">
        <v>14271</v>
      </c>
      <c r="J91" s="195" t="s">
        <v>22</v>
      </c>
      <c r="K91" s="135">
        <v>2020</v>
      </c>
      <c r="L91" s="195" t="s">
        <v>11907</v>
      </c>
      <c r="M91" s="199"/>
      <c r="N91" s="200" t="s">
        <v>14272</v>
      </c>
    </row>
    <row r="92" spans="1:14" ht="39.6">
      <c r="A92" s="135">
        <v>91</v>
      </c>
      <c r="B92" s="195" t="s">
        <v>14</v>
      </c>
      <c r="C92" s="196" t="s">
        <v>11941</v>
      </c>
      <c r="D92" s="197" t="s">
        <v>14273</v>
      </c>
      <c r="E92" s="197" t="s">
        <v>14274</v>
      </c>
      <c r="F92" s="198" t="s">
        <v>14275</v>
      </c>
      <c r="G92" s="135">
        <v>1</v>
      </c>
      <c r="H92" s="135">
        <v>1</v>
      </c>
      <c r="I92" s="195" t="s">
        <v>14276</v>
      </c>
      <c r="J92" s="195" t="s">
        <v>22</v>
      </c>
      <c r="K92" s="135">
        <v>2020</v>
      </c>
      <c r="L92" s="195" t="s">
        <v>11907</v>
      </c>
      <c r="M92" s="199"/>
      <c r="N92" s="200" t="s">
        <v>14277</v>
      </c>
    </row>
    <row r="93" spans="1:14" ht="39.6">
      <c r="A93" s="135">
        <v>92</v>
      </c>
      <c r="B93" s="195" t="s">
        <v>14</v>
      </c>
      <c r="C93" s="196" t="s">
        <v>11958</v>
      </c>
      <c r="D93" s="197" t="s">
        <v>14278</v>
      </c>
      <c r="E93" s="197" t="s">
        <v>14279</v>
      </c>
      <c r="F93" s="198" t="s">
        <v>14280</v>
      </c>
      <c r="G93" s="135">
        <v>1</v>
      </c>
      <c r="H93" s="135">
        <v>1</v>
      </c>
      <c r="I93" s="195" t="s">
        <v>14281</v>
      </c>
      <c r="J93" s="195" t="s">
        <v>22</v>
      </c>
      <c r="K93" s="135">
        <v>2020</v>
      </c>
      <c r="L93" s="195" t="s">
        <v>11907</v>
      </c>
      <c r="M93" s="199"/>
      <c r="N93" s="200" t="s">
        <v>14282</v>
      </c>
    </row>
    <row r="94" spans="1:14" ht="39.6">
      <c r="A94" s="135">
        <v>93</v>
      </c>
      <c r="B94" s="195" t="s">
        <v>14</v>
      </c>
      <c r="C94" s="196" t="s">
        <v>11958</v>
      </c>
      <c r="D94" s="197" t="s">
        <v>14283</v>
      </c>
      <c r="E94" s="197" t="s">
        <v>14284</v>
      </c>
      <c r="F94" s="198" t="s">
        <v>14285</v>
      </c>
      <c r="G94" s="135">
        <v>1</v>
      </c>
      <c r="H94" s="135">
        <v>1</v>
      </c>
      <c r="I94" s="195" t="s">
        <v>14286</v>
      </c>
      <c r="J94" s="195" t="s">
        <v>22</v>
      </c>
      <c r="K94" s="135">
        <v>2020</v>
      </c>
      <c r="L94" s="195" t="s">
        <v>11907</v>
      </c>
      <c r="M94" s="199"/>
      <c r="N94" s="200" t="s">
        <v>14287</v>
      </c>
    </row>
    <row r="95" spans="1:14" ht="39.6">
      <c r="A95" s="135">
        <v>94</v>
      </c>
      <c r="B95" s="195" t="s">
        <v>14</v>
      </c>
      <c r="C95" s="196" t="s">
        <v>12195</v>
      </c>
      <c r="D95" s="197" t="s">
        <v>14288</v>
      </c>
      <c r="E95" s="197" t="s">
        <v>14289</v>
      </c>
      <c r="F95" s="198" t="s">
        <v>14290</v>
      </c>
      <c r="G95" s="135">
        <v>1</v>
      </c>
      <c r="H95" s="135">
        <v>1</v>
      </c>
      <c r="I95" s="195" t="s">
        <v>14291</v>
      </c>
      <c r="J95" s="195" t="s">
        <v>22</v>
      </c>
      <c r="K95" s="135">
        <v>2020</v>
      </c>
      <c r="L95" s="195" t="s">
        <v>11907</v>
      </c>
      <c r="M95" s="199"/>
      <c r="N95" s="200" t="s">
        <v>14292</v>
      </c>
    </row>
    <row r="96" spans="1:14" ht="26.4">
      <c r="A96" s="135">
        <v>95</v>
      </c>
      <c r="B96" s="195" t="s">
        <v>14</v>
      </c>
      <c r="C96" s="196" t="s">
        <v>11909</v>
      </c>
      <c r="D96" s="197" t="s">
        <v>14293</v>
      </c>
      <c r="E96" s="197" t="s">
        <v>14294</v>
      </c>
      <c r="F96" s="198" t="s">
        <v>14295</v>
      </c>
      <c r="G96" s="135">
        <v>1</v>
      </c>
      <c r="H96" s="135">
        <v>1</v>
      </c>
      <c r="I96" s="195" t="s">
        <v>14296</v>
      </c>
      <c r="J96" s="195" t="s">
        <v>22</v>
      </c>
      <c r="K96" s="135">
        <v>2020</v>
      </c>
      <c r="L96" s="195" t="s">
        <v>11907</v>
      </c>
      <c r="M96" s="199"/>
      <c r="N96" s="200" t="s">
        <v>14297</v>
      </c>
    </row>
    <row r="97" spans="1:15" ht="26.4">
      <c r="A97" s="135">
        <v>96</v>
      </c>
      <c r="B97" s="195" t="s">
        <v>14</v>
      </c>
      <c r="C97" s="196" t="s">
        <v>12056</v>
      </c>
      <c r="D97" s="197" t="s">
        <v>14298</v>
      </c>
      <c r="E97" s="197" t="s">
        <v>14299</v>
      </c>
      <c r="F97" s="198" t="s">
        <v>14300</v>
      </c>
      <c r="G97" s="135">
        <v>1</v>
      </c>
      <c r="H97" s="135">
        <v>1</v>
      </c>
      <c r="I97" s="195" t="s">
        <v>14301</v>
      </c>
      <c r="J97" s="195" t="s">
        <v>22</v>
      </c>
      <c r="K97" s="135">
        <v>2020</v>
      </c>
      <c r="L97" s="195" t="s">
        <v>11907</v>
      </c>
      <c r="M97" s="199"/>
      <c r="N97" s="200" t="s">
        <v>14302</v>
      </c>
    </row>
    <row r="98" spans="1:15" ht="52.8">
      <c r="A98" s="135">
        <v>97</v>
      </c>
      <c r="B98" s="195" t="s">
        <v>14</v>
      </c>
      <c r="C98" s="196" t="s">
        <v>11958</v>
      </c>
      <c r="D98" s="197" t="s">
        <v>14303</v>
      </c>
      <c r="E98" s="197" t="s">
        <v>14304</v>
      </c>
      <c r="F98" s="198" t="s">
        <v>14305</v>
      </c>
      <c r="G98" s="135">
        <v>1</v>
      </c>
      <c r="H98" s="135">
        <v>1</v>
      </c>
      <c r="I98" s="195" t="s">
        <v>14306</v>
      </c>
      <c r="J98" s="195" t="s">
        <v>22</v>
      </c>
      <c r="K98" s="135">
        <v>2020</v>
      </c>
      <c r="L98" s="195" t="s">
        <v>11907</v>
      </c>
      <c r="M98" s="199"/>
      <c r="N98" s="200" t="s">
        <v>14307</v>
      </c>
    </row>
    <row r="99" spans="1:15" ht="26.4">
      <c r="A99" s="135">
        <v>98</v>
      </c>
      <c r="B99" s="195" t="s">
        <v>14</v>
      </c>
      <c r="C99" s="196" t="s">
        <v>11909</v>
      </c>
      <c r="D99" s="197" t="s">
        <v>14308</v>
      </c>
      <c r="E99" s="197" t="s">
        <v>14309</v>
      </c>
      <c r="F99" s="198" t="s">
        <v>14310</v>
      </c>
      <c r="G99" s="135">
        <v>1</v>
      </c>
      <c r="H99" s="135">
        <v>1</v>
      </c>
      <c r="I99" s="195" t="s">
        <v>14311</v>
      </c>
      <c r="J99" s="195" t="s">
        <v>22</v>
      </c>
      <c r="K99" s="135">
        <v>2020</v>
      </c>
      <c r="L99" s="195" t="s">
        <v>11907</v>
      </c>
      <c r="M99" s="199"/>
      <c r="N99" s="200" t="s">
        <v>14312</v>
      </c>
    </row>
    <row r="100" spans="1:15" ht="26.4">
      <c r="A100" s="135">
        <v>99</v>
      </c>
      <c r="B100" s="195" t="s">
        <v>14</v>
      </c>
      <c r="C100" s="196" t="s">
        <v>12056</v>
      </c>
      <c r="D100" s="197" t="s">
        <v>14313</v>
      </c>
      <c r="E100" s="197" t="s">
        <v>14314</v>
      </c>
      <c r="F100" s="198" t="s">
        <v>14315</v>
      </c>
      <c r="G100" s="135">
        <v>1</v>
      </c>
      <c r="H100" s="135">
        <v>4</v>
      </c>
      <c r="I100" s="195" t="s">
        <v>14316</v>
      </c>
      <c r="J100" s="195" t="s">
        <v>22</v>
      </c>
      <c r="K100" s="135">
        <v>2020</v>
      </c>
      <c r="L100" s="195" t="s">
        <v>11907</v>
      </c>
      <c r="M100" s="199"/>
      <c r="N100" s="200" t="s">
        <v>14317</v>
      </c>
    </row>
    <row r="101" spans="1:15" ht="26.4">
      <c r="A101" s="135">
        <v>100</v>
      </c>
      <c r="B101" s="195" t="s">
        <v>14</v>
      </c>
      <c r="C101" s="196" t="s">
        <v>12056</v>
      </c>
      <c r="D101" s="197" t="s">
        <v>14318</v>
      </c>
      <c r="E101" s="197" t="s">
        <v>14319</v>
      </c>
      <c r="F101" s="198" t="s">
        <v>14320</v>
      </c>
      <c r="G101" s="135">
        <v>1</v>
      </c>
      <c r="H101" s="135">
        <v>1</v>
      </c>
      <c r="I101" s="195" t="s">
        <v>14321</v>
      </c>
      <c r="J101" s="195" t="s">
        <v>22</v>
      </c>
      <c r="K101" s="135">
        <v>2020</v>
      </c>
      <c r="L101" s="195" t="s">
        <v>11907</v>
      </c>
      <c r="M101" s="199"/>
      <c r="N101" s="200" t="s">
        <v>14322</v>
      </c>
    </row>
    <row r="102" spans="1:15" ht="39.6">
      <c r="A102" s="135">
        <v>101</v>
      </c>
      <c r="B102" s="195" t="s">
        <v>14</v>
      </c>
      <c r="C102" s="196" t="s">
        <v>11958</v>
      </c>
      <c r="D102" s="197" t="s">
        <v>14323</v>
      </c>
      <c r="E102" s="197" t="s">
        <v>14324</v>
      </c>
      <c r="F102" s="198" t="s">
        <v>14325</v>
      </c>
      <c r="G102" s="135">
        <v>1</v>
      </c>
      <c r="H102" s="135">
        <v>1</v>
      </c>
      <c r="I102" s="195" t="s">
        <v>14326</v>
      </c>
      <c r="J102" s="195" t="s">
        <v>22</v>
      </c>
      <c r="K102" s="135">
        <v>2020</v>
      </c>
      <c r="L102" s="195" t="s">
        <v>11907</v>
      </c>
      <c r="M102" s="199"/>
      <c r="N102" s="200" t="s">
        <v>14327</v>
      </c>
    </row>
    <row r="103" spans="1:15" ht="39.6">
      <c r="A103" s="135">
        <v>102</v>
      </c>
      <c r="B103" s="195" t="s">
        <v>14</v>
      </c>
      <c r="C103" s="196" t="s">
        <v>11909</v>
      </c>
      <c r="D103" s="197" t="s">
        <v>14328</v>
      </c>
      <c r="E103" s="197" t="s">
        <v>14329</v>
      </c>
      <c r="F103" s="198" t="s">
        <v>14330</v>
      </c>
      <c r="G103" s="135">
        <v>1</v>
      </c>
      <c r="H103" s="135">
        <v>1</v>
      </c>
      <c r="I103" s="195" t="s">
        <v>14331</v>
      </c>
      <c r="J103" s="195" t="s">
        <v>22</v>
      </c>
      <c r="K103" s="135">
        <v>2020</v>
      </c>
      <c r="L103" s="195" t="s">
        <v>11907</v>
      </c>
      <c r="M103" s="199"/>
      <c r="N103" s="200" t="s">
        <v>14332</v>
      </c>
    </row>
    <row r="104" spans="1:15" ht="66">
      <c r="A104" s="135">
        <v>103</v>
      </c>
      <c r="B104" s="195" t="s">
        <v>14</v>
      </c>
      <c r="C104" s="196" t="s">
        <v>12056</v>
      </c>
      <c r="D104" s="197" t="s">
        <v>14333</v>
      </c>
      <c r="E104" s="197" t="s">
        <v>14334</v>
      </c>
      <c r="F104" s="198" t="s">
        <v>14335</v>
      </c>
      <c r="G104" s="135">
        <v>1</v>
      </c>
      <c r="H104" s="135">
        <v>1</v>
      </c>
      <c r="I104" s="195" t="s">
        <v>14336</v>
      </c>
      <c r="J104" s="195" t="s">
        <v>22</v>
      </c>
      <c r="K104" s="135">
        <v>2020</v>
      </c>
      <c r="L104" s="195" t="s">
        <v>11907</v>
      </c>
      <c r="M104" s="199"/>
      <c r="N104" s="200" t="s">
        <v>14337</v>
      </c>
    </row>
    <row r="105" spans="1:15" ht="26.4">
      <c r="A105" s="135">
        <v>104</v>
      </c>
      <c r="B105" s="195" t="s">
        <v>14</v>
      </c>
      <c r="C105" s="196" t="s">
        <v>12056</v>
      </c>
      <c r="D105" s="197" t="s">
        <v>14338</v>
      </c>
      <c r="E105" s="197" t="s">
        <v>14339</v>
      </c>
      <c r="F105" s="198" t="s">
        <v>14340</v>
      </c>
      <c r="G105" s="135">
        <v>1</v>
      </c>
      <c r="H105" s="135">
        <v>1</v>
      </c>
      <c r="I105" s="195" t="s">
        <v>14341</v>
      </c>
      <c r="J105" s="195" t="s">
        <v>22</v>
      </c>
      <c r="K105" s="135">
        <v>2020</v>
      </c>
      <c r="L105" s="195" t="s">
        <v>11907</v>
      </c>
      <c r="M105" s="199"/>
      <c r="N105" s="200" t="s">
        <v>14342</v>
      </c>
    </row>
    <row r="106" spans="1:15" ht="39.6">
      <c r="A106" s="135">
        <v>105</v>
      </c>
      <c r="B106" s="195" t="s">
        <v>14</v>
      </c>
      <c r="C106" s="196" t="s">
        <v>12543</v>
      </c>
      <c r="D106" s="197" t="s">
        <v>14343</v>
      </c>
      <c r="E106" s="197" t="s">
        <v>14344</v>
      </c>
      <c r="F106" s="198" t="s">
        <v>14345</v>
      </c>
      <c r="G106" s="135">
        <v>1</v>
      </c>
      <c r="H106" s="135">
        <v>1</v>
      </c>
      <c r="I106" s="195" t="s">
        <v>14346</v>
      </c>
      <c r="J106" s="195" t="s">
        <v>22</v>
      </c>
      <c r="K106" s="135">
        <v>2020</v>
      </c>
      <c r="L106" s="195" t="s">
        <v>11907</v>
      </c>
      <c r="M106" s="199"/>
      <c r="N106" s="200" t="s">
        <v>14347</v>
      </c>
    </row>
    <row r="107" spans="1:15" ht="26.4">
      <c r="A107" s="135">
        <v>106</v>
      </c>
      <c r="B107" s="195" t="s">
        <v>14</v>
      </c>
      <c r="C107" s="196" t="s">
        <v>11909</v>
      </c>
      <c r="D107" s="197" t="s">
        <v>14348</v>
      </c>
      <c r="E107" s="197" t="s">
        <v>14349</v>
      </c>
      <c r="F107" s="198" t="s">
        <v>14350</v>
      </c>
      <c r="G107" s="135">
        <v>1</v>
      </c>
      <c r="H107" s="135">
        <v>1</v>
      </c>
      <c r="I107" s="195" t="s">
        <v>14351</v>
      </c>
      <c r="J107" s="195" t="s">
        <v>22</v>
      </c>
      <c r="K107" s="135">
        <v>2020</v>
      </c>
      <c r="L107" s="195" t="s">
        <v>11907</v>
      </c>
      <c r="M107" s="199"/>
      <c r="N107" s="200" t="s">
        <v>14352</v>
      </c>
    </row>
    <row r="108" spans="1:15" ht="26.4">
      <c r="A108" s="135">
        <v>107</v>
      </c>
      <c r="B108" s="195" t="s">
        <v>14</v>
      </c>
      <c r="C108" s="196" t="s">
        <v>11951</v>
      </c>
      <c r="D108" s="197" t="s">
        <v>14353</v>
      </c>
      <c r="E108" s="197" t="s">
        <v>14354</v>
      </c>
      <c r="F108" s="198" t="s">
        <v>14355</v>
      </c>
      <c r="G108" s="135">
        <v>1</v>
      </c>
      <c r="H108" s="135">
        <v>1</v>
      </c>
      <c r="I108" s="195" t="s">
        <v>14356</v>
      </c>
      <c r="J108" s="195" t="s">
        <v>22</v>
      </c>
      <c r="K108" s="135">
        <v>2020</v>
      </c>
      <c r="L108" s="195" t="s">
        <v>11907</v>
      </c>
      <c r="M108" s="199"/>
      <c r="N108" s="200" t="s">
        <v>14357</v>
      </c>
    </row>
    <row r="109" spans="1:15" ht="26.4">
      <c r="A109" s="135">
        <v>108</v>
      </c>
      <c r="B109" s="195" t="s">
        <v>14</v>
      </c>
      <c r="C109" s="196" t="s">
        <v>11909</v>
      </c>
      <c r="D109" s="197" t="s">
        <v>14358</v>
      </c>
      <c r="E109" s="197" t="s">
        <v>14359</v>
      </c>
      <c r="F109" s="198" t="s">
        <v>14360</v>
      </c>
      <c r="G109" s="135">
        <v>1</v>
      </c>
      <c r="H109" s="135">
        <v>1</v>
      </c>
      <c r="I109" s="195" t="s">
        <v>14361</v>
      </c>
      <c r="J109" s="195" t="s">
        <v>22</v>
      </c>
      <c r="K109" s="135">
        <v>2020</v>
      </c>
      <c r="L109" s="195" t="s">
        <v>11907</v>
      </c>
      <c r="M109" s="199"/>
      <c r="N109" s="200" t="s">
        <v>14362</v>
      </c>
    </row>
    <row r="110" spans="1:15" ht="39.6">
      <c r="A110" s="135">
        <v>109</v>
      </c>
      <c r="B110" s="195" t="s">
        <v>14</v>
      </c>
      <c r="C110" s="196" t="s">
        <v>11937</v>
      </c>
      <c r="D110" s="197" t="s">
        <v>14363</v>
      </c>
      <c r="E110" s="197" t="s">
        <v>14364</v>
      </c>
      <c r="F110" s="198" t="s">
        <v>14365</v>
      </c>
      <c r="G110" s="135">
        <v>1</v>
      </c>
      <c r="H110" s="135">
        <v>1</v>
      </c>
      <c r="I110" s="195" t="s">
        <v>14366</v>
      </c>
      <c r="J110" s="195" t="s">
        <v>22</v>
      </c>
      <c r="K110" s="135">
        <v>2020</v>
      </c>
      <c r="L110" s="195" t="s">
        <v>11907</v>
      </c>
      <c r="M110" s="199"/>
      <c r="N110" s="200" t="s">
        <v>14367</v>
      </c>
    </row>
    <row r="111" spans="1:15" s="1" customFormat="1" ht="39.6">
      <c r="A111" s="135">
        <v>110</v>
      </c>
      <c r="B111" s="202" t="s">
        <v>14</v>
      </c>
      <c r="C111" s="202" t="s">
        <v>14375</v>
      </c>
      <c r="D111" s="203">
        <v>9780429451553</v>
      </c>
      <c r="E111" s="203">
        <v>9781782205838</v>
      </c>
      <c r="F111" s="198" t="s">
        <v>14368</v>
      </c>
      <c r="G111" s="135">
        <v>1</v>
      </c>
      <c r="H111" s="135">
        <v>1</v>
      </c>
      <c r="I111" s="198" t="s">
        <v>14369</v>
      </c>
      <c r="J111" s="198" t="s">
        <v>22</v>
      </c>
      <c r="K111" s="135">
        <v>2019</v>
      </c>
      <c r="L111" s="137" t="s">
        <v>11907</v>
      </c>
      <c r="M111" s="201" t="s">
        <v>14370</v>
      </c>
      <c r="N111" s="204" t="s">
        <v>14371</v>
      </c>
      <c r="O111" s="145"/>
    </row>
    <row r="112" spans="1:15" s="1" customFormat="1" ht="26.4">
      <c r="A112" s="135">
        <v>111</v>
      </c>
      <c r="B112" s="202" t="s">
        <v>14</v>
      </c>
      <c r="C112" s="202" t="s">
        <v>14375</v>
      </c>
      <c r="D112" s="203">
        <v>9780429326509</v>
      </c>
      <c r="E112" s="203">
        <v>9780367345495</v>
      </c>
      <c r="F112" s="198" t="s">
        <v>14372</v>
      </c>
      <c r="G112" s="135">
        <v>1</v>
      </c>
      <c r="H112" s="135">
        <v>1</v>
      </c>
      <c r="I112" s="198" t="s">
        <v>14373</v>
      </c>
      <c r="J112" s="198" t="s">
        <v>22</v>
      </c>
      <c r="K112" s="135">
        <v>2020</v>
      </c>
      <c r="L112" s="137" t="s">
        <v>11907</v>
      </c>
      <c r="M112" s="201" t="s">
        <v>14370</v>
      </c>
      <c r="N112" s="205" t="s">
        <v>14374</v>
      </c>
      <c r="O112" s="145"/>
    </row>
  </sheetData>
  <phoneticPr fontId="2" type="noConversion"/>
  <hyperlinks>
    <hyperlink ref="N2" r:id="rId1" xr:uid="{EE20CA61-1960-4083-918A-F8416067A2E9}"/>
    <hyperlink ref="N3" r:id="rId2" xr:uid="{D7AE3843-84F7-4884-9BEF-55CB0C67D579}"/>
    <hyperlink ref="N4" r:id="rId3" xr:uid="{C7B712F0-D124-4EF9-8FE8-EE06C94F13EF}"/>
    <hyperlink ref="N5" r:id="rId4" xr:uid="{9E510E04-6D0A-48AD-A31F-6E5A6F7413EE}"/>
    <hyperlink ref="N6" r:id="rId5" xr:uid="{C10D5806-9DC4-4775-9EEB-C7908E44C121}"/>
    <hyperlink ref="N7" r:id="rId6" xr:uid="{01A277BD-8ED0-4546-B0A3-83823E9A89A9}"/>
    <hyperlink ref="N9" r:id="rId7" xr:uid="{CA6ACF5D-4983-48F8-85AC-45FB0B72AA3A}"/>
    <hyperlink ref="N8" r:id="rId8" xr:uid="{17B1A79D-2DEE-4404-ABBB-3B8942AECCA6}"/>
    <hyperlink ref="N10" r:id="rId9" xr:uid="{7FCF819A-3C0B-4718-88FB-7D6252F8C77F}"/>
    <hyperlink ref="N11" r:id="rId10" xr:uid="{1D6C8AD8-0BE2-4DB1-A426-35AB5EC86C42}"/>
    <hyperlink ref="N12" r:id="rId11" xr:uid="{C34EC32B-EF92-41D7-8315-C7599CE48C61}"/>
    <hyperlink ref="N13" r:id="rId12" xr:uid="{054C7022-7C3F-4675-896B-9762BA0DC897}"/>
    <hyperlink ref="N14" r:id="rId13" xr:uid="{908C7C6F-9BF4-47B7-B156-49880AAD1217}"/>
    <hyperlink ref="N15" r:id="rId14" xr:uid="{29A2D73E-F114-4D35-810C-8D63A126F211}"/>
    <hyperlink ref="N16" r:id="rId15" xr:uid="{B1171B32-FCBA-407D-9E61-9249A999DA91}"/>
    <hyperlink ref="N17" r:id="rId16" xr:uid="{46A94693-1CB1-4A12-A8E4-AC5A609CF8F5}"/>
    <hyperlink ref="N18" r:id="rId17" xr:uid="{BCE30220-7D1C-44E9-A084-8E7BDD4FF022}"/>
    <hyperlink ref="N19" r:id="rId18" xr:uid="{2ED4F7BA-5DA1-448E-AE14-7EBB15D4B703}"/>
    <hyperlink ref="N20" r:id="rId19" xr:uid="{5F6D8660-C083-4789-BD94-8017C4758E4F}"/>
    <hyperlink ref="N21" r:id="rId20" xr:uid="{CD593940-8AB9-469E-9F17-093DC98C337D}"/>
    <hyperlink ref="N22" r:id="rId21" xr:uid="{CE783768-4DEA-424B-AE8D-BF8DF73A44F1}"/>
    <hyperlink ref="N23" r:id="rId22" xr:uid="{DE33B473-317F-4BB6-BB92-70D882E52C4A}"/>
    <hyperlink ref="N24" r:id="rId23" xr:uid="{7C124661-89C9-4014-82E8-E9D2B966E333}"/>
    <hyperlink ref="N25" r:id="rId24" xr:uid="{568B77C0-A310-4C84-B92C-68E72EE0083E}"/>
    <hyperlink ref="N26" r:id="rId25" xr:uid="{A97D80C2-F50F-4C60-B14E-6D5D611B2CCC}"/>
    <hyperlink ref="N27" r:id="rId26" xr:uid="{FAC56893-5E24-4012-B4EE-7E74978022F9}"/>
    <hyperlink ref="N28" r:id="rId27" xr:uid="{EB79E770-8BDD-4170-BADF-55F1A9BDF610}"/>
    <hyperlink ref="N29" r:id="rId28" xr:uid="{FEDC64AA-3A78-48A0-9B44-668BB5787206}"/>
    <hyperlink ref="N30" r:id="rId29" xr:uid="{3DE48760-582A-4DA6-AE09-4655FBA1AF20}"/>
    <hyperlink ref="N31" r:id="rId30" xr:uid="{74AEE0CA-6477-4349-AB24-AC0C7C8B4EAB}"/>
    <hyperlink ref="N32" r:id="rId31" xr:uid="{686DFA87-E343-4365-8AB1-F06044E79389}"/>
    <hyperlink ref="N33" r:id="rId32" xr:uid="{50BDF38E-7648-44FA-A204-556895FA6818}"/>
    <hyperlink ref="N34" r:id="rId33" xr:uid="{1B5DD11C-C878-4FD2-AC0E-D1B34D5A89BC}"/>
    <hyperlink ref="N35" r:id="rId34" xr:uid="{D6AC7F08-89A7-452C-8450-65679C7EF1C9}"/>
    <hyperlink ref="N36" r:id="rId35" xr:uid="{2E7DEC68-436B-4529-A18A-3FDA15ADD48D}"/>
    <hyperlink ref="N37" r:id="rId36" xr:uid="{7CCBF4AE-AF76-44BD-B58D-8FF7451E070D}"/>
    <hyperlink ref="N38" r:id="rId37" xr:uid="{CB826BCF-F60E-48C2-A05B-FCDFDB00D4A7}"/>
    <hyperlink ref="N39" r:id="rId38" xr:uid="{78ECF7F2-216F-49E3-A27E-DAE060B8D1EB}"/>
    <hyperlink ref="N40" r:id="rId39" xr:uid="{76A506F3-95C2-4B51-820C-6BDC6F6F6068}"/>
    <hyperlink ref="N41" r:id="rId40" xr:uid="{5ADD904F-2048-41A8-B4B7-67196A7EF37B}"/>
    <hyperlink ref="N42" r:id="rId41" xr:uid="{9ECA2A4A-3275-4981-8DDD-7F34C10354F0}"/>
    <hyperlink ref="N43" r:id="rId42" xr:uid="{07B7CBB3-D510-4AC3-9EFE-496DC5217F3C}"/>
    <hyperlink ref="N44" r:id="rId43" xr:uid="{FABB4E0D-FFDD-4485-9510-965DD8334B9C}"/>
    <hyperlink ref="N45" r:id="rId44" xr:uid="{BFCFFDA6-C462-436A-8670-BC847F45A582}"/>
    <hyperlink ref="N46" r:id="rId45" xr:uid="{FCEF22C1-030C-4C89-AAD9-1ED96E99B007}"/>
    <hyperlink ref="N47" r:id="rId46" xr:uid="{3BFE8845-EDC8-4DF7-9CE1-1B126F98A416}"/>
    <hyperlink ref="N48" r:id="rId47" xr:uid="{ECCDED7B-884B-4FED-8B28-54413D39C36C}"/>
    <hyperlink ref="N49" r:id="rId48" xr:uid="{B2C996EF-13AE-4547-809C-1A250F21F213}"/>
    <hyperlink ref="N50" r:id="rId49" xr:uid="{05C69109-54B7-4C80-9D31-DD0AE20E4F3E}"/>
    <hyperlink ref="N51" r:id="rId50" xr:uid="{0335E120-19A1-49A5-A040-88316FDB8C4C}"/>
    <hyperlink ref="N52" r:id="rId51" xr:uid="{5036164E-862B-47A4-88D7-2FD77C7C1D15}"/>
    <hyperlink ref="N53" r:id="rId52" xr:uid="{E323F763-305D-4EA2-B7CD-13ED038FD681}"/>
    <hyperlink ref="N54" r:id="rId53" xr:uid="{6F0645CF-FB5F-41AF-BBD9-4EC7D3445D4A}"/>
    <hyperlink ref="N55" r:id="rId54" xr:uid="{0759EB93-3305-441B-B069-1FD1D942A15D}"/>
    <hyperlink ref="N56" r:id="rId55" xr:uid="{672FC0A8-A1DE-4A49-AEBD-D54028733D8E}"/>
    <hyperlink ref="N57" r:id="rId56" xr:uid="{8C96343A-EC88-44E0-99B5-225DEEFE8DA0}"/>
    <hyperlink ref="N58" r:id="rId57" xr:uid="{A8F2FB0F-0C17-4BFD-8C0C-5D4D37666C9C}"/>
    <hyperlink ref="N59" r:id="rId58" xr:uid="{B0087E2E-AFA2-446F-A346-FED8A609893F}"/>
    <hyperlink ref="N60" r:id="rId59" xr:uid="{C2ADE0E7-0210-43C6-881F-C6F4DEC0DAA6}"/>
    <hyperlink ref="N61" r:id="rId60" xr:uid="{0F6CAE20-9888-4D92-9E6B-B0CCE07415E7}"/>
    <hyperlink ref="N62" r:id="rId61" xr:uid="{1B006D60-EF2E-46BC-B446-EFFAB4E56DCA}"/>
    <hyperlink ref="N63" r:id="rId62" xr:uid="{6C5BB86A-1DE5-4B6B-9636-8CD3A9CE5575}"/>
    <hyperlink ref="N64" r:id="rId63" xr:uid="{08659930-0CAE-4604-BAF4-20560D1D5F64}"/>
    <hyperlink ref="N65" r:id="rId64" xr:uid="{E4A61554-BBEA-41C5-9A36-6925F4549B59}"/>
    <hyperlink ref="N66" r:id="rId65" xr:uid="{5DC0604B-845C-4A6F-A00F-BEC6424D1813}"/>
    <hyperlink ref="N67" r:id="rId66" xr:uid="{F8DD2082-4163-44F4-9740-74FA666D11AB}"/>
    <hyperlink ref="N68" r:id="rId67" xr:uid="{31789E5E-13C0-4429-9859-612C02B4C7F9}"/>
    <hyperlink ref="N69" r:id="rId68" xr:uid="{9496EAC8-72D9-4045-828A-291F1EA93E18}"/>
    <hyperlink ref="N70" r:id="rId69" xr:uid="{A752B910-9330-4856-8EFB-8C939380A416}"/>
    <hyperlink ref="N71" r:id="rId70" xr:uid="{81F26ABB-7C91-4E4B-9D52-D4EFB1B2B4D4}"/>
    <hyperlink ref="N72" r:id="rId71" xr:uid="{C362236A-E443-46E4-AB7F-38DF2B1ED215}"/>
    <hyperlink ref="N73" r:id="rId72" xr:uid="{A5560C7A-A410-439A-A275-6878D2AA9BBA}"/>
    <hyperlink ref="N74" r:id="rId73" xr:uid="{8D2D74F1-88E5-4958-BF30-40FC64268916}"/>
    <hyperlink ref="N75" r:id="rId74" xr:uid="{D7DD300C-4B64-4657-8CDA-9885C5676753}"/>
    <hyperlink ref="N76" r:id="rId75" xr:uid="{C27DFFCD-ABFF-45F1-8C4C-76CCD12BC5C3}"/>
    <hyperlink ref="N77" r:id="rId76" xr:uid="{F5CCEB05-9475-4DEB-BB00-3538E21549A8}"/>
    <hyperlink ref="N78" r:id="rId77" xr:uid="{A79743EF-1487-49B4-AB41-7A40610AA3CC}"/>
    <hyperlink ref="N79" r:id="rId78" xr:uid="{8C5BD590-1923-4D30-9E57-3558C6880911}"/>
    <hyperlink ref="N80" r:id="rId79" xr:uid="{3603755D-283B-4446-99BB-9367DCCE761B}"/>
    <hyperlink ref="N81" r:id="rId80" xr:uid="{D9D687CF-EFE5-40F9-964F-DBCB707920EF}"/>
    <hyperlink ref="N82" r:id="rId81" xr:uid="{D280CF86-B7B6-4325-ACCB-127E453ABB9F}"/>
    <hyperlink ref="N83" r:id="rId82" xr:uid="{C4388B78-EC86-49B7-8D18-433702166A07}"/>
    <hyperlink ref="N84" r:id="rId83" xr:uid="{65D8AC26-F46E-4434-A8DA-9AD20EC62BCF}"/>
    <hyperlink ref="N85" r:id="rId84" xr:uid="{0F5914AA-1804-4231-992D-F95D79448231}"/>
    <hyperlink ref="N86" r:id="rId85" xr:uid="{593B6C3A-3B74-437A-A02B-1075B31D0CB2}"/>
    <hyperlink ref="N87" r:id="rId86" xr:uid="{6850AB5E-9964-4D6E-B6FD-F38FAB9B8486}"/>
    <hyperlink ref="N88" r:id="rId87" xr:uid="{5A06999D-0DAB-4A15-A573-0C410B830EEF}"/>
    <hyperlink ref="N89" r:id="rId88" xr:uid="{FD275346-40AC-44AB-8A4A-6644363617DD}"/>
    <hyperlink ref="N90" r:id="rId89" xr:uid="{A1AC0465-18EF-484E-A822-A6A1BBA81501}"/>
    <hyperlink ref="N91" r:id="rId90" xr:uid="{64D7483E-638A-4865-A160-46375396BCA8}"/>
    <hyperlink ref="N92" r:id="rId91" xr:uid="{6115FA5F-C35D-4C65-A34F-CA169DEE4DD6}"/>
    <hyperlink ref="N93" r:id="rId92" xr:uid="{70584660-F5B3-4D96-A484-BAA37B68B173}"/>
    <hyperlink ref="N94" r:id="rId93" xr:uid="{A2791672-2575-458A-855F-B14A75C21197}"/>
    <hyperlink ref="N95" r:id="rId94" xr:uid="{C32A8982-33D6-4B61-9525-F79B0F2B87E6}"/>
    <hyperlink ref="N96" r:id="rId95" xr:uid="{15723DA4-1718-4F90-94E9-4D254FF8DDDC}"/>
    <hyperlink ref="N97" r:id="rId96" xr:uid="{2CAAED3C-4608-49BB-B2F1-2598474A4E59}"/>
    <hyperlink ref="N98" r:id="rId97" xr:uid="{B5C899A3-CC74-4428-9DC1-99C2438A3491}"/>
    <hyperlink ref="N99" r:id="rId98" xr:uid="{FB18A99D-535F-4371-A8C3-6BA84C23B91F}"/>
    <hyperlink ref="N100" r:id="rId99" xr:uid="{77F070B8-8421-4292-8BE4-6880D9E3F06C}"/>
    <hyperlink ref="N101" r:id="rId100" xr:uid="{06FCDCD7-CCB8-47AC-AC90-C4333C97AD69}"/>
    <hyperlink ref="N102" r:id="rId101" xr:uid="{3F2BE7E4-4DCD-4B06-8B1F-3A89576AF1FE}"/>
    <hyperlink ref="N103" r:id="rId102" xr:uid="{3F63571E-2507-405E-AB2C-05683D994BAB}"/>
    <hyperlink ref="N104" r:id="rId103" xr:uid="{D1A0CFEF-3869-4DD1-8960-6B3CC2250286}"/>
    <hyperlink ref="N105" r:id="rId104" xr:uid="{707F3F47-87F7-4F8D-977F-CC70B3C735AB}"/>
    <hyperlink ref="N106" r:id="rId105" xr:uid="{D476980C-C450-442E-8783-134B11E3D51F}"/>
    <hyperlink ref="N107" r:id="rId106" xr:uid="{052D0088-FDF8-4F9D-844D-82B9E49CF250}"/>
    <hyperlink ref="N108" r:id="rId107" xr:uid="{BB6159F9-61CF-4DDA-9A34-8D751EDFE096}"/>
    <hyperlink ref="N109" r:id="rId108" xr:uid="{3C0B0D8A-B8C0-444B-A010-363ECF02887A}"/>
    <hyperlink ref="N110" r:id="rId109" xr:uid="{C2B326E1-6BF4-4380-B404-F10E3A8CBD5C}"/>
    <hyperlink ref="N111" r:id="rId110" xr:uid="{F199CC8F-7D89-4012-87E6-365F400D5DCE}"/>
    <hyperlink ref="N112" r:id="rId111" xr:uid="{AF352941-DA13-4863-BF24-9D47A4547FFE}"/>
  </hyperlinks>
  <pageMargins left="0.7" right="0.7" top="0.75" bottom="0.75" header="0.3" footer="0.3"/>
  <pageSetup paperSize="9" orientation="portrait" r:id="rId11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68D8-FD66-4B4F-AADC-090F82CB0482}">
  <dimension ref="A1:Q237"/>
  <sheetViews>
    <sheetView workbookViewId="0">
      <pane ySplit="1" topLeftCell="A229" activePane="bottomLeft" state="frozen"/>
      <selection pane="bottomLeft" activeCell="D240" sqref="D240"/>
    </sheetView>
  </sheetViews>
  <sheetFormatPr defaultRowHeight="16.2"/>
  <cols>
    <col min="1" max="1" width="4" customWidth="1"/>
    <col min="4" max="5" width="13.109375" bestFit="1" customWidth="1"/>
    <col min="6" max="6" width="33.33203125" customWidth="1"/>
    <col min="7" max="8" width="4.77734375" bestFit="1" customWidth="1"/>
    <col min="10" max="10" width="15.77734375" customWidth="1"/>
    <col min="11" max="11" width="6.33203125" bestFit="1" customWidth="1"/>
    <col min="12" max="12" width="6.6640625" customWidth="1"/>
    <col min="13" max="13" width="4.5546875" customWidth="1"/>
    <col min="14" max="14" width="12" customWidth="1"/>
    <col min="15" max="15" width="53.109375" style="220" customWidth="1"/>
    <col min="16" max="16" width="39.44140625" hidden="1" customWidth="1"/>
  </cols>
  <sheetData>
    <row r="1" spans="1:16">
      <c r="A1" s="206" t="s">
        <v>14376</v>
      </c>
      <c r="B1" s="206" t="s">
        <v>11891</v>
      </c>
      <c r="C1" s="206" t="s">
        <v>13821</v>
      </c>
      <c r="D1" s="206" t="s">
        <v>14377</v>
      </c>
      <c r="E1" s="206" t="s">
        <v>14378</v>
      </c>
      <c r="F1" s="207" t="s">
        <v>11895</v>
      </c>
      <c r="G1" s="206" t="s">
        <v>11896</v>
      </c>
      <c r="H1" s="206" t="s">
        <v>11897</v>
      </c>
      <c r="I1" s="206" t="s">
        <v>11898</v>
      </c>
      <c r="J1" s="206" t="s">
        <v>11899</v>
      </c>
      <c r="K1" s="206" t="s">
        <v>11900</v>
      </c>
      <c r="L1" s="206" t="s">
        <v>11901</v>
      </c>
      <c r="M1" s="206" t="s">
        <v>14379</v>
      </c>
      <c r="N1" s="206" t="s">
        <v>14380</v>
      </c>
      <c r="O1" s="217" t="s">
        <v>14381</v>
      </c>
      <c r="P1" s="206" t="s">
        <v>14381</v>
      </c>
    </row>
    <row r="2" spans="1:16">
      <c r="A2" s="208">
        <v>1</v>
      </c>
      <c r="B2" s="209" t="s">
        <v>5239</v>
      </c>
      <c r="C2" s="209" t="s">
        <v>12408</v>
      </c>
      <c r="D2" s="210" t="s">
        <v>14382</v>
      </c>
      <c r="E2" s="210" t="s">
        <v>14383</v>
      </c>
      <c r="F2" s="209" t="s">
        <v>14384</v>
      </c>
      <c r="G2" s="211">
        <v>1</v>
      </c>
      <c r="H2" s="211">
        <v>2</v>
      </c>
      <c r="I2" s="209" t="s">
        <v>14385</v>
      </c>
      <c r="J2" s="209" t="s">
        <v>5446</v>
      </c>
      <c r="K2" s="211">
        <v>2019</v>
      </c>
      <c r="L2" s="209" t="s">
        <v>11907</v>
      </c>
      <c r="M2" s="209"/>
      <c r="N2" s="209" t="s">
        <v>10656</v>
      </c>
      <c r="O2" s="218" t="str">
        <f>HYPERLINK(P2)</f>
        <v>https://www.taylorfrancis.com/books/9781315265643</v>
      </c>
      <c r="P2" s="212" t="s">
        <v>14386</v>
      </c>
    </row>
    <row r="3" spans="1:16">
      <c r="A3" s="208">
        <v>2</v>
      </c>
      <c r="B3" s="209" t="s">
        <v>5239</v>
      </c>
      <c r="C3" s="209" t="s">
        <v>12767</v>
      </c>
      <c r="D3" s="210" t="s">
        <v>14387</v>
      </c>
      <c r="E3" s="210" t="s">
        <v>14388</v>
      </c>
      <c r="F3" s="209" t="s">
        <v>14389</v>
      </c>
      <c r="G3" s="211">
        <v>1</v>
      </c>
      <c r="H3" s="211">
        <v>2</v>
      </c>
      <c r="I3" s="209" t="s">
        <v>14390</v>
      </c>
      <c r="J3" s="209" t="s">
        <v>5446</v>
      </c>
      <c r="K3" s="211">
        <v>2022</v>
      </c>
      <c r="L3" s="209" t="s">
        <v>11907</v>
      </c>
      <c r="M3" s="209"/>
      <c r="N3" s="209" t="s">
        <v>10656</v>
      </c>
      <c r="O3" s="218" t="str">
        <f t="shared" ref="O3:O66" si="0">HYPERLINK(P3)</f>
        <v>https://www.taylorfrancis.com/books/9780429186639</v>
      </c>
      <c r="P3" s="212" t="s">
        <v>14391</v>
      </c>
    </row>
    <row r="4" spans="1:16">
      <c r="A4" s="208">
        <v>3</v>
      </c>
      <c r="B4" s="209" t="s">
        <v>5239</v>
      </c>
      <c r="C4" s="209" t="s">
        <v>12767</v>
      </c>
      <c r="D4" s="210" t="s">
        <v>14392</v>
      </c>
      <c r="E4" s="210" t="s">
        <v>14393</v>
      </c>
      <c r="F4" s="209" t="s">
        <v>14394</v>
      </c>
      <c r="G4" s="211">
        <v>1</v>
      </c>
      <c r="H4" s="211">
        <v>1</v>
      </c>
      <c r="I4" s="209" t="s">
        <v>14395</v>
      </c>
      <c r="J4" s="209" t="s">
        <v>5446</v>
      </c>
      <c r="K4" s="211">
        <v>2018</v>
      </c>
      <c r="L4" s="209" t="s">
        <v>11907</v>
      </c>
      <c r="M4" s="209"/>
      <c r="N4" s="209" t="s">
        <v>10656</v>
      </c>
      <c r="O4" s="218" t="str">
        <f t="shared" si="0"/>
        <v>https://www.taylorfrancis.com/books/9781315381862</v>
      </c>
      <c r="P4" s="212" t="s">
        <v>14396</v>
      </c>
    </row>
    <row r="5" spans="1:16">
      <c r="A5" s="208">
        <v>4</v>
      </c>
      <c r="B5" s="209" t="s">
        <v>5239</v>
      </c>
      <c r="C5" s="209" t="s">
        <v>12324</v>
      </c>
      <c r="D5" s="210" t="s">
        <v>14397</v>
      </c>
      <c r="E5" s="210" t="s">
        <v>14398</v>
      </c>
      <c r="F5" s="209" t="s">
        <v>14399</v>
      </c>
      <c r="G5" s="211">
        <v>1</v>
      </c>
      <c r="H5" s="211">
        <v>1</v>
      </c>
      <c r="I5" s="209" t="s">
        <v>14400</v>
      </c>
      <c r="J5" s="209" t="s">
        <v>5446</v>
      </c>
      <c r="K5" s="211">
        <v>2022</v>
      </c>
      <c r="L5" s="209" t="s">
        <v>11907</v>
      </c>
      <c r="M5" s="209"/>
      <c r="N5" s="209" t="s">
        <v>10656</v>
      </c>
      <c r="O5" s="218" t="str">
        <f t="shared" si="0"/>
        <v>https://www.taylorfrancis.com/books/9781003174202</v>
      </c>
      <c r="P5" s="212" t="s">
        <v>14401</v>
      </c>
    </row>
    <row r="6" spans="1:16">
      <c r="A6" s="208">
        <v>5</v>
      </c>
      <c r="B6" s="209" t="s">
        <v>5239</v>
      </c>
      <c r="C6" s="209" t="s">
        <v>12339</v>
      </c>
      <c r="D6" s="210" t="s">
        <v>14402</v>
      </c>
      <c r="E6" s="210" t="s">
        <v>14403</v>
      </c>
      <c r="F6" s="209" t="s">
        <v>14404</v>
      </c>
      <c r="G6" s="211">
        <v>1</v>
      </c>
      <c r="H6" s="211">
        <v>1</v>
      </c>
      <c r="I6" s="209" t="s">
        <v>14405</v>
      </c>
      <c r="J6" s="209" t="s">
        <v>5446</v>
      </c>
      <c r="K6" s="211">
        <v>2022</v>
      </c>
      <c r="L6" s="209" t="s">
        <v>11907</v>
      </c>
      <c r="M6" s="209"/>
      <c r="N6" s="209" t="s">
        <v>10656</v>
      </c>
      <c r="O6" s="218" t="str">
        <f t="shared" si="0"/>
        <v>https://www.taylorfrancis.com/books/9781003163701</v>
      </c>
      <c r="P6" s="212" t="s">
        <v>14406</v>
      </c>
    </row>
    <row r="7" spans="1:16">
      <c r="A7" s="208">
        <v>6</v>
      </c>
      <c r="B7" s="209" t="s">
        <v>5239</v>
      </c>
      <c r="C7" s="209" t="s">
        <v>12313</v>
      </c>
      <c r="D7" s="210" t="s">
        <v>14407</v>
      </c>
      <c r="E7" s="210" t="s">
        <v>14408</v>
      </c>
      <c r="F7" s="209" t="s">
        <v>14409</v>
      </c>
      <c r="G7" s="211">
        <v>1</v>
      </c>
      <c r="H7" s="211">
        <v>1</v>
      </c>
      <c r="I7" s="209" t="s">
        <v>14410</v>
      </c>
      <c r="J7" s="209" t="s">
        <v>5446</v>
      </c>
      <c r="K7" s="211">
        <v>2020</v>
      </c>
      <c r="L7" s="209" t="s">
        <v>11907</v>
      </c>
      <c r="M7" s="209"/>
      <c r="N7" s="209" t="s">
        <v>10656</v>
      </c>
      <c r="O7" s="218" t="str">
        <f t="shared" si="0"/>
        <v>https://www.taylorfrancis.com/books/9780429260971</v>
      </c>
      <c r="P7" s="212" t="s">
        <v>14411</v>
      </c>
    </row>
    <row r="8" spans="1:16">
      <c r="A8" s="208">
        <v>7</v>
      </c>
      <c r="B8" s="209" t="s">
        <v>5239</v>
      </c>
      <c r="C8" s="209" t="s">
        <v>12324</v>
      </c>
      <c r="D8" s="210" t="s">
        <v>14412</v>
      </c>
      <c r="E8" s="210" t="s">
        <v>14413</v>
      </c>
      <c r="F8" s="209" t="s">
        <v>14414</v>
      </c>
      <c r="G8" s="211">
        <v>1</v>
      </c>
      <c r="H8" s="211">
        <v>1</v>
      </c>
      <c r="I8" s="209" t="s">
        <v>14415</v>
      </c>
      <c r="J8" s="209" t="s">
        <v>5446</v>
      </c>
      <c r="K8" s="211">
        <v>2022</v>
      </c>
      <c r="L8" s="209" t="s">
        <v>11907</v>
      </c>
      <c r="M8" s="209"/>
      <c r="N8" s="209" t="s">
        <v>10656</v>
      </c>
      <c r="O8" s="218" t="str">
        <f t="shared" si="0"/>
        <v>https://www.taylorfrancis.com/books/9781315151366</v>
      </c>
      <c r="P8" s="212" t="s">
        <v>14416</v>
      </c>
    </row>
    <row r="9" spans="1:16">
      <c r="A9" s="208">
        <v>8</v>
      </c>
      <c r="B9" s="209" t="s">
        <v>5239</v>
      </c>
      <c r="C9" s="209" t="s">
        <v>12408</v>
      </c>
      <c r="D9" s="210" t="s">
        <v>14417</v>
      </c>
      <c r="E9" s="210" t="s">
        <v>14418</v>
      </c>
      <c r="F9" s="209" t="s">
        <v>14419</v>
      </c>
      <c r="G9" s="211">
        <v>1</v>
      </c>
      <c r="H9" s="211">
        <v>2</v>
      </c>
      <c r="I9" s="209" t="s">
        <v>14420</v>
      </c>
      <c r="J9" s="209" t="s">
        <v>5446</v>
      </c>
      <c r="K9" s="211">
        <v>2019</v>
      </c>
      <c r="L9" s="209" t="s">
        <v>11907</v>
      </c>
      <c r="M9" s="209"/>
      <c r="N9" s="209" t="s">
        <v>10656</v>
      </c>
      <c r="O9" s="218" t="str">
        <f t="shared" si="0"/>
        <v>https://www.taylorfrancis.com/books/9780429401725</v>
      </c>
      <c r="P9" s="212" t="s">
        <v>14421</v>
      </c>
    </row>
    <row r="10" spans="1:16">
      <c r="A10" s="208">
        <v>9</v>
      </c>
      <c r="B10" s="209" t="s">
        <v>5239</v>
      </c>
      <c r="C10" s="209" t="s">
        <v>14422</v>
      </c>
      <c r="D10" s="210" t="s">
        <v>14423</v>
      </c>
      <c r="E10" s="210" t="s">
        <v>14424</v>
      </c>
      <c r="F10" s="209" t="s">
        <v>14425</v>
      </c>
      <c r="G10" s="211">
        <v>1</v>
      </c>
      <c r="H10" s="211">
        <v>4</v>
      </c>
      <c r="I10" s="209" t="s">
        <v>14426</v>
      </c>
      <c r="J10" s="209" t="s">
        <v>5446</v>
      </c>
      <c r="K10" s="211">
        <v>2022</v>
      </c>
      <c r="L10" s="209" t="s">
        <v>11907</v>
      </c>
      <c r="M10" s="209"/>
      <c r="N10" s="209" t="s">
        <v>10656</v>
      </c>
      <c r="O10" s="218" t="str">
        <f t="shared" si="0"/>
        <v>https://www.taylorfrancis.com/books/9781003120445</v>
      </c>
      <c r="P10" s="212" t="s">
        <v>14427</v>
      </c>
    </row>
    <row r="11" spans="1:16">
      <c r="A11" s="208">
        <v>10</v>
      </c>
      <c r="B11" s="209" t="s">
        <v>5239</v>
      </c>
      <c r="C11" s="209" t="s">
        <v>12313</v>
      </c>
      <c r="D11" s="210" t="s">
        <v>14428</v>
      </c>
      <c r="E11" s="210" t="s">
        <v>14429</v>
      </c>
      <c r="F11" s="209" t="s">
        <v>14430</v>
      </c>
      <c r="G11" s="211">
        <v>1</v>
      </c>
      <c r="H11" s="211">
        <v>1</v>
      </c>
      <c r="I11" s="209" t="s">
        <v>14431</v>
      </c>
      <c r="J11" s="209" t="s">
        <v>5446</v>
      </c>
      <c r="K11" s="211">
        <v>2022</v>
      </c>
      <c r="L11" s="209" t="s">
        <v>11907</v>
      </c>
      <c r="M11" s="209"/>
      <c r="N11" s="209" t="s">
        <v>10656</v>
      </c>
      <c r="O11" s="218" t="str">
        <f t="shared" si="0"/>
        <v>https://www.taylorfrancis.com/books/9780367855567</v>
      </c>
      <c r="P11" s="212" t="s">
        <v>14432</v>
      </c>
    </row>
    <row r="12" spans="1:16">
      <c r="A12" s="208">
        <v>11</v>
      </c>
      <c r="B12" s="209" t="s">
        <v>5239</v>
      </c>
      <c r="C12" s="209" t="s">
        <v>12319</v>
      </c>
      <c r="D12" s="210" t="s">
        <v>14433</v>
      </c>
      <c r="E12" s="210" t="s">
        <v>14434</v>
      </c>
      <c r="F12" s="209" t="s">
        <v>14435</v>
      </c>
      <c r="G12" s="211">
        <v>1</v>
      </c>
      <c r="H12" s="211">
        <v>1</v>
      </c>
      <c r="I12" s="209" t="s">
        <v>14436</v>
      </c>
      <c r="J12" s="209" t="s">
        <v>5446</v>
      </c>
      <c r="K12" s="211">
        <v>2022</v>
      </c>
      <c r="L12" s="209" t="s">
        <v>11907</v>
      </c>
      <c r="M12" s="209"/>
      <c r="N12" s="209" t="s">
        <v>10656</v>
      </c>
      <c r="O12" s="218" t="str">
        <f t="shared" si="0"/>
        <v>https://www.taylorfrancis.com/books/9780367816483</v>
      </c>
      <c r="P12" s="212" t="s">
        <v>14437</v>
      </c>
    </row>
    <row r="13" spans="1:16">
      <c r="A13" s="208">
        <v>12</v>
      </c>
      <c r="B13" s="209" t="s">
        <v>5239</v>
      </c>
      <c r="C13" s="209" t="s">
        <v>12408</v>
      </c>
      <c r="D13" s="210" t="s">
        <v>14438</v>
      </c>
      <c r="E13" s="210" t="s">
        <v>14439</v>
      </c>
      <c r="F13" s="209" t="s">
        <v>14440</v>
      </c>
      <c r="G13" s="211">
        <v>1</v>
      </c>
      <c r="H13" s="211">
        <v>1</v>
      </c>
      <c r="I13" s="209" t="s">
        <v>14441</v>
      </c>
      <c r="J13" s="209" t="s">
        <v>5446</v>
      </c>
      <c r="K13" s="211">
        <v>2021</v>
      </c>
      <c r="L13" s="209" t="s">
        <v>11907</v>
      </c>
      <c r="M13" s="209"/>
      <c r="N13" s="209" t="s">
        <v>10656</v>
      </c>
      <c r="O13" s="218" t="str">
        <f t="shared" si="0"/>
        <v>https://www.taylorfrancis.com/books/9781003153030</v>
      </c>
      <c r="P13" s="212" t="s">
        <v>14442</v>
      </c>
    </row>
    <row r="14" spans="1:16">
      <c r="A14" s="208">
        <v>13</v>
      </c>
      <c r="B14" s="209" t="s">
        <v>5361</v>
      </c>
      <c r="C14" s="209" t="s">
        <v>12548</v>
      </c>
      <c r="D14" s="210" t="s">
        <v>14443</v>
      </c>
      <c r="E14" s="210" t="s">
        <v>14444</v>
      </c>
      <c r="F14" s="209" t="s">
        <v>14445</v>
      </c>
      <c r="G14" s="211">
        <v>1</v>
      </c>
      <c r="H14" s="211">
        <v>1</v>
      </c>
      <c r="I14" s="209" t="s">
        <v>14446</v>
      </c>
      <c r="J14" s="209" t="s">
        <v>12589</v>
      </c>
      <c r="K14" s="211">
        <v>2022</v>
      </c>
      <c r="L14" s="209" t="s">
        <v>11907</v>
      </c>
      <c r="M14" s="209"/>
      <c r="N14" s="209" t="s">
        <v>10656</v>
      </c>
      <c r="O14" s="218" t="str">
        <f t="shared" si="0"/>
        <v>https://www.taylorfrancis.com/books/9781003203469</v>
      </c>
      <c r="P14" s="212" t="s">
        <v>14447</v>
      </c>
    </row>
    <row r="15" spans="1:16">
      <c r="A15" s="208">
        <v>14</v>
      </c>
      <c r="B15" s="209" t="s">
        <v>5361</v>
      </c>
      <c r="C15" s="209" t="s">
        <v>12801</v>
      </c>
      <c r="D15" s="210" t="s">
        <v>14448</v>
      </c>
      <c r="E15" s="210" t="s">
        <v>14449</v>
      </c>
      <c r="F15" s="209" t="s">
        <v>14450</v>
      </c>
      <c r="G15" s="211">
        <v>1</v>
      </c>
      <c r="H15" s="211">
        <v>1</v>
      </c>
      <c r="I15" s="209" t="s">
        <v>14451</v>
      </c>
      <c r="J15" s="209" t="s">
        <v>12589</v>
      </c>
      <c r="K15" s="211">
        <v>2022</v>
      </c>
      <c r="L15" s="209" t="s">
        <v>11907</v>
      </c>
      <c r="M15" s="209"/>
      <c r="N15" s="209" t="s">
        <v>10656</v>
      </c>
      <c r="O15" s="218" t="str">
        <f t="shared" si="0"/>
        <v>https://www.taylorfrancis.com/books/9781003019169</v>
      </c>
      <c r="P15" s="212" t="s">
        <v>14452</v>
      </c>
    </row>
    <row r="16" spans="1:16">
      <c r="A16" s="208">
        <v>15</v>
      </c>
      <c r="B16" s="209" t="s">
        <v>5361</v>
      </c>
      <c r="C16" s="209" t="s">
        <v>12668</v>
      </c>
      <c r="D16" s="210" t="s">
        <v>14453</v>
      </c>
      <c r="E16" s="210" t="s">
        <v>14454</v>
      </c>
      <c r="F16" s="209" t="s">
        <v>14455</v>
      </c>
      <c r="G16" s="211">
        <v>1</v>
      </c>
      <c r="H16" s="211">
        <v>1</v>
      </c>
      <c r="I16" s="209" t="s">
        <v>14456</v>
      </c>
      <c r="J16" s="209" t="s">
        <v>12589</v>
      </c>
      <c r="K16" s="211">
        <v>2022</v>
      </c>
      <c r="L16" s="209" t="s">
        <v>11907</v>
      </c>
      <c r="M16" s="209"/>
      <c r="N16" s="209" t="s">
        <v>10656</v>
      </c>
      <c r="O16" s="218" t="str">
        <f t="shared" si="0"/>
        <v>https://www.taylorfrancis.com/books/9781003181057</v>
      </c>
      <c r="P16" s="212" t="s">
        <v>14457</v>
      </c>
    </row>
    <row r="17" spans="1:16">
      <c r="A17" s="208">
        <v>16</v>
      </c>
      <c r="B17" s="209" t="s">
        <v>5361</v>
      </c>
      <c r="C17" s="209" t="s">
        <v>12801</v>
      </c>
      <c r="D17" s="210" t="s">
        <v>14458</v>
      </c>
      <c r="E17" s="210" t="s">
        <v>14459</v>
      </c>
      <c r="F17" s="209" t="s">
        <v>14460</v>
      </c>
      <c r="G17" s="211">
        <v>1</v>
      </c>
      <c r="H17" s="211">
        <v>2</v>
      </c>
      <c r="I17" s="209" t="s">
        <v>14461</v>
      </c>
      <c r="J17" s="209" t="s">
        <v>12589</v>
      </c>
      <c r="K17" s="211">
        <v>2021</v>
      </c>
      <c r="L17" s="209" t="s">
        <v>11907</v>
      </c>
      <c r="M17" s="209"/>
      <c r="N17" s="209" t="s">
        <v>10656</v>
      </c>
      <c r="O17" s="218" t="str">
        <f t="shared" si="0"/>
        <v>https://www.taylorfrancis.com/books/9781315162539</v>
      </c>
      <c r="P17" s="212" t="s">
        <v>14462</v>
      </c>
    </row>
    <row r="18" spans="1:16">
      <c r="A18" s="208">
        <v>17</v>
      </c>
      <c r="B18" s="209" t="s">
        <v>5361</v>
      </c>
      <c r="C18" s="209" t="s">
        <v>12548</v>
      </c>
      <c r="D18" s="210" t="s">
        <v>14463</v>
      </c>
      <c r="E18" s="210" t="s">
        <v>14464</v>
      </c>
      <c r="F18" s="209" t="s">
        <v>14465</v>
      </c>
      <c r="G18" s="211">
        <v>1</v>
      </c>
      <c r="H18" s="211">
        <v>1</v>
      </c>
      <c r="I18" s="209" t="s">
        <v>14466</v>
      </c>
      <c r="J18" s="209" t="s">
        <v>12589</v>
      </c>
      <c r="K18" s="211">
        <v>2021</v>
      </c>
      <c r="L18" s="209" t="s">
        <v>11907</v>
      </c>
      <c r="M18" s="209"/>
      <c r="N18" s="209" t="s">
        <v>10656</v>
      </c>
      <c r="O18" s="218" t="str">
        <f t="shared" si="0"/>
        <v>https://www.taylorfrancis.com/books/9781003045762</v>
      </c>
      <c r="P18" s="212" t="s">
        <v>14467</v>
      </c>
    </row>
    <row r="19" spans="1:16">
      <c r="A19" s="208">
        <v>18</v>
      </c>
      <c r="B19" s="209" t="s">
        <v>5361</v>
      </c>
      <c r="C19" s="209" t="s">
        <v>12548</v>
      </c>
      <c r="D19" s="210" t="s">
        <v>14468</v>
      </c>
      <c r="E19" s="210" t="s">
        <v>14469</v>
      </c>
      <c r="F19" s="209" t="s">
        <v>14470</v>
      </c>
      <c r="G19" s="211">
        <v>1</v>
      </c>
      <c r="H19" s="211">
        <v>1</v>
      </c>
      <c r="I19" s="209" t="s">
        <v>14471</v>
      </c>
      <c r="J19" s="209" t="s">
        <v>12589</v>
      </c>
      <c r="K19" s="211">
        <v>2019</v>
      </c>
      <c r="L19" s="209" t="s">
        <v>11907</v>
      </c>
      <c r="M19" s="209"/>
      <c r="N19" s="209" t="s">
        <v>10656</v>
      </c>
      <c r="O19" s="218" t="str">
        <f t="shared" si="0"/>
        <v>https://www.taylorfrancis.com/books/9781315266954</v>
      </c>
      <c r="P19" s="212" t="s">
        <v>14472</v>
      </c>
    </row>
    <row r="20" spans="1:16">
      <c r="A20" s="208">
        <v>19</v>
      </c>
      <c r="B20" s="209" t="s">
        <v>5361</v>
      </c>
      <c r="C20" s="209" t="s">
        <v>12548</v>
      </c>
      <c r="D20" s="210" t="s">
        <v>14473</v>
      </c>
      <c r="E20" s="210" t="s">
        <v>14474</v>
      </c>
      <c r="F20" s="209" t="s">
        <v>14475</v>
      </c>
      <c r="G20" s="211">
        <v>1</v>
      </c>
      <c r="H20" s="211">
        <v>1</v>
      </c>
      <c r="I20" s="209" t="s">
        <v>14476</v>
      </c>
      <c r="J20" s="209" t="s">
        <v>12589</v>
      </c>
      <c r="K20" s="211">
        <v>2020</v>
      </c>
      <c r="L20" s="209" t="s">
        <v>11907</v>
      </c>
      <c r="M20" s="209"/>
      <c r="N20" s="209" t="s">
        <v>10656</v>
      </c>
      <c r="O20" s="218" t="str">
        <f t="shared" si="0"/>
        <v>https://www.taylorfrancis.com/books/9781003002826</v>
      </c>
      <c r="P20" s="212" t="s">
        <v>14477</v>
      </c>
    </row>
    <row r="21" spans="1:16">
      <c r="A21" s="208">
        <v>20</v>
      </c>
      <c r="B21" s="209" t="s">
        <v>5361</v>
      </c>
      <c r="C21" s="209" t="s">
        <v>12801</v>
      </c>
      <c r="D21" s="210" t="s">
        <v>14478</v>
      </c>
      <c r="E21" s="210" t="s">
        <v>14479</v>
      </c>
      <c r="F21" s="209" t="s">
        <v>14480</v>
      </c>
      <c r="G21" s="211">
        <v>1</v>
      </c>
      <c r="H21" s="211">
        <v>2</v>
      </c>
      <c r="I21" s="209" t="s">
        <v>14481</v>
      </c>
      <c r="J21" s="209" t="s">
        <v>12589</v>
      </c>
      <c r="K21" s="211">
        <v>2022</v>
      </c>
      <c r="L21" s="209" t="s">
        <v>11907</v>
      </c>
      <c r="M21" s="209"/>
      <c r="N21" s="209" t="s">
        <v>10656</v>
      </c>
      <c r="O21" s="218" t="str">
        <f t="shared" si="0"/>
        <v>https://www.taylorfrancis.com/books/9781003158745</v>
      </c>
      <c r="P21" s="212" t="s">
        <v>14482</v>
      </c>
    </row>
    <row r="22" spans="1:16">
      <c r="A22" s="208">
        <v>21</v>
      </c>
      <c r="B22" s="209" t="s">
        <v>5361</v>
      </c>
      <c r="C22" s="209" t="s">
        <v>12548</v>
      </c>
      <c r="D22" s="210" t="s">
        <v>14483</v>
      </c>
      <c r="E22" s="210" t="s">
        <v>14484</v>
      </c>
      <c r="F22" s="209" t="s">
        <v>14485</v>
      </c>
      <c r="G22" s="211">
        <v>1</v>
      </c>
      <c r="H22" s="211">
        <v>1</v>
      </c>
      <c r="I22" s="209" t="s">
        <v>14486</v>
      </c>
      <c r="J22" s="209" t="s">
        <v>12589</v>
      </c>
      <c r="K22" s="211">
        <v>2022</v>
      </c>
      <c r="L22" s="209" t="s">
        <v>11907</v>
      </c>
      <c r="M22" s="209"/>
      <c r="N22" s="209" t="s">
        <v>10656</v>
      </c>
      <c r="O22" s="218" t="str">
        <f t="shared" si="0"/>
        <v>https://www.taylorfrancis.com/books/9781003185635</v>
      </c>
      <c r="P22" s="212" t="s">
        <v>14487</v>
      </c>
    </row>
    <row r="23" spans="1:16">
      <c r="A23" s="208">
        <v>22</v>
      </c>
      <c r="B23" s="209" t="s">
        <v>5361</v>
      </c>
      <c r="C23" s="209" t="s">
        <v>12801</v>
      </c>
      <c r="D23" s="210" t="s">
        <v>14488</v>
      </c>
      <c r="E23" s="210" t="s">
        <v>14489</v>
      </c>
      <c r="F23" s="209" t="s">
        <v>14490</v>
      </c>
      <c r="G23" s="211">
        <v>1</v>
      </c>
      <c r="H23" s="211">
        <v>1</v>
      </c>
      <c r="I23" s="209" t="s">
        <v>14491</v>
      </c>
      <c r="J23" s="209" t="s">
        <v>12589</v>
      </c>
      <c r="K23" s="211">
        <v>2021</v>
      </c>
      <c r="L23" s="209" t="s">
        <v>11907</v>
      </c>
      <c r="M23" s="209"/>
      <c r="N23" s="209" t="s">
        <v>10656</v>
      </c>
      <c r="O23" s="218" t="str">
        <f t="shared" si="0"/>
        <v>https://www.taylorfrancis.com/books/9780429398292</v>
      </c>
      <c r="P23" s="212" t="s">
        <v>14492</v>
      </c>
    </row>
    <row r="24" spans="1:16">
      <c r="A24" s="208">
        <v>23</v>
      </c>
      <c r="B24" s="209" t="s">
        <v>5361</v>
      </c>
      <c r="C24" s="209" t="s">
        <v>12801</v>
      </c>
      <c r="D24" s="210" t="s">
        <v>14493</v>
      </c>
      <c r="E24" s="210" t="s">
        <v>14494</v>
      </c>
      <c r="F24" s="209" t="s">
        <v>14495</v>
      </c>
      <c r="G24" s="211">
        <v>1</v>
      </c>
      <c r="H24" s="211">
        <v>1</v>
      </c>
      <c r="I24" s="209" t="s">
        <v>14496</v>
      </c>
      <c r="J24" s="209" t="s">
        <v>12589</v>
      </c>
      <c r="K24" s="211">
        <v>2022</v>
      </c>
      <c r="L24" s="209" t="s">
        <v>11907</v>
      </c>
      <c r="M24" s="209"/>
      <c r="N24" s="209" t="s">
        <v>10656</v>
      </c>
      <c r="O24" s="218" t="str">
        <f t="shared" si="0"/>
        <v>https://www.taylorfrancis.com/books/9781003144090</v>
      </c>
      <c r="P24" s="212" t="s">
        <v>14497</v>
      </c>
    </row>
    <row r="25" spans="1:16">
      <c r="A25" s="208">
        <v>24</v>
      </c>
      <c r="B25" s="209" t="s">
        <v>5361</v>
      </c>
      <c r="C25" s="209" t="s">
        <v>12548</v>
      </c>
      <c r="D25" s="210" t="s">
        <v>14498</v>
      </c>
      <c r="E25" s="210" t="s">
        <v>14499</v>
      </c>
      <c r="F25" s="209" t="s">
        <v>14500</v>
      </c>
      <c r="G25" s="211">
        <v>1</v>
      </c>
      <c r="H25" s="211">
        <v>1</v>
      </c>
      <c r="I25" s="209" t="s">
        <v>14501</v>
      </c>
      <c r="J25" s="209" t="s">
        <v>12589</v>
      </c>
      <c r="K25" s="211">
        <v>2022</v>
      </c>
      <c r="L25" s="209" t="s">
        <v>11907</v>
      </c>
      <c r="M25" s="209"/>
      <c r="N25" s="209" t="s">
        <v>10656</v>
      </c>
      <c r="O25" s="218" t="str">
        <f t="shared" si="0"/>
        <v>https://www.taylorfrancis.com/books/9781003122364</v>
      </c>
      <c r="P25" s="212" t="s">
        <v>14502</v>
      </c>
    </row>
    <row r="26" spans="1:16">
      <c r="A26" s="208">
        <v>25</v>
      </c>
      <c r="B26" s="209" t="s">
        <v>5361</v>
      </c>
      <c r="C26" s="209" t="s">
        <v>12801</v>
      </c>
      <c r="D26" s="210" t="s">
        <v>14503</v>
      </c>
      <c r="E26" s="210" t="s">
        <v>14504</v>
      </c>
      <c r="F26" s="209" t="s">
        <v>14505</v>
      </c>
      <c r="G26" s="211">
        <v>1</v>
      </c>
      <c r="H26" s="211">
        <v>1</v>
      </c>
      <c r="I26" s="209" t="s">
        <v>14506</v>
      </c>
      <c r="J26" s="209" t="s">
        <v>12589</v>
      </c>
      <c r="K26" s="211">
        <v>2022</v>
      </c>
      <c r="L26" s="209" t="s">
        <v>11907</v>
      </c>
      <c r="M26" s="209"/>
      <c r="N26" s="209" t="s">
        <v>10656</v>
      </c>
      <c r="O26" s="218" t="str">
        <f t="shared" si="0"/>
        <v>https://www.taylorfrancis.com/books/9781003144496</v>
      </c>
      <c r="P26" s="212" t="s">
        <v>14507</v>
      </c>
    </row>
    <row r="27" spans="1:16">
      <c r="A27" s="208">
        <v>26</v>
      </c>
      <c r="B27" s="209" t="s">
        <v>5361</v>
      </c>
      <c r="C27" s="209" t="s">
        <v>12659</v>
      </c>
      <c r="D27" s="210" t="s">
        <v>14508</v>
      </c>
      <c r="E27" s="210" t="s">
        <v>14509</v>
      </c>
      <c r="F27" s="209" t="s">
        <v>14510</v>
      </c>
      <c r="G27" s="211">
        <v>1</v>
      </c>
      <c r="H27" s="211">
        <v>1</v>
      </c>
      <c r="I27" s="209" t="s">
        <v>14511</v>
      </c>
      <c r="J27" s="209" t="s">
        <v>12589</v>
      </c>
      <c r="K27" s="211">
        <v>2022</v>
      </c>
      <c r="L27" s="209" t="s">
        <v>11907</v>
      </c>
      <c r="M27" s="209"/>
      <c r="N27" s="209" t="s">
        <v>10656</v>
      </c>
      <c r="O27" s="218" t="str">
        <f t="shared" si="0"/>
        <v>https://www.taylorfrancis.com/books/9781003133681</v>
      </c>
      <c r="P27" s="212" t="s">
        <v>14512</v>
      </c>
    </row>
    <row r="28" spans="1:16">
      <c r="A28" s="208">
        <v>27</v>
      </c>
      <c r="B28" s="209" t="s">
        <v>5361</v>
      </c>
      <c r="C28" s="209" t="s">
        <v>12548</v>
      </c>
      <c r="D28" s="210" t="s">
        <v>14513</v>
      </c>
      <c r="E28" s="210" t="s">
        <v>14514</v>
      </c>
      <c r="F28" s="209" t="s">
        <v>14515</v>
      </c>
      <c r="G28" s="211">
        <v>1</v>
      </c>
      <c r="H28" s="211">
        <v>1</v>
      </c>
      <c r="I28" s="209" t="s">
        <v>14516</v>
      </c>
      <c r="J28" s="209" t="s">
        <v>12589</v>
      </c>
      <c r="K28" s="211">
        <v>2022</v>
      </c>
      <c r="L28" s="209" t="s">
        <v>11907</v>
      </c>
      <c r="M28" s="209"/>
      <c r="N28" s="209" t="s">
        <v>10656</v>
      </c>
      <c r="O28" s="218" t="str">
        <f t="shared" si="0"/>
        <v>https://www.taylorfrancis.com/books/9781003225584</v>
      </c>
      <c r="P28" s="212" t="s">
        <v>14517</v>
      </c>
    </row>
    <row r="29" spans="1:16">
      <c r="A29" s="208">
        <v>28</v>
      </c>
      <c r="B29" s="209" t="s">
        <v>5361</v>
      </c>
      <c r="C29" s="209" t="s">
        <v>14518</v>
      </c>
      <c r="D29" s="210" t="s">
        <v>14519</v>
      </c>
      <c r="E29" s="210" t="s">
        <v>14520</v>
      </c>
      <c r="F29" s="209" t="s">
        <v>14521</v>
      </c>
      <c r="G29" s="211">
        <v>1</v>
      </c>
      <c r="H29" s="211">
        <v>1</v>
      </c>
      <c r="I29" s="209" t="s">
        <v>14522</v>
      </c>
      <c r="J29" s="209" t="s">
        <v>5446</v>
      </c>
      <c r="K29" s="211">
        <v>2022</v>
      </c>
      <c r="L29" s="209" t="s">
        <v>11907</v>
      </c>
      <c r="M29" s="209"/>
      <c r="N29" s="209" t="s">
        <v>10656</v>
      </c>
      <c r="O29" s="218" t="str">
        <f t="shared" si="0"/>
        <v>https://www.taylorfrancis.com/books/9781003109037</v>
      </c>
      <c r="P29" s="212" t="s">
        <v>14523</v>
      </c>
    </row>
    <row r="30" spans="1:16">
      <c r="A30" s="208">
        <v>29</v>
      </c>
      <c r="B30" s="209" t="s">
        <v>5361</v>
      </c>
      <c r="C30" s="209" t="s">
        <v>12548</v>
      </c>
      <c r="D30" s="210" t="s">
        <v>14524</v>
      </c>
      <c r="E30" s="210" t="s">
        <v>14525</v>
      </c>
      <c r="F30" s="209" t="s">
        <v>14526</v>
      </c>
      <c r="G30" s="211">
        <v>1</v>
      </c>
      <c r="H30" s="211">
        <v>1</v>
      </c>
      <c r="I30" s="209" t="s">
        <v>14527</v>
      </c>
      <c r="J30" s="209" t="s">
        <v>5446</v>
      </c>
      <c r="K30" s="211">
        <v>2021</v>
      </c>
      <c r="L30" s="209" t="s">
        <v>11907</v>
      </c>
      <c r="M30" s="209"/>
      <c r="N30" s="209" t="s">
        <v>10656</v>
      </c>
      <c r="O30" s="218" t="str">
        <f t="shared" si="0"/>
        <v>https://www.taylorfrancis.com/books/9781003181545</v>
      </c>
      <c r="P30" s="212" t="s">
        <v>14528</v>
      </c>
    </row>
    <row r="31" spans="1:16">
      <c r="A31" s="208">
        <v>30</v>
      </c>
      <c r="B31" s="209" t="s">
        <v>5361</v>
      </c>
      <c r="C31" s="209" t="s">
        <v>12659</v>
      </c>
      <c r="D31" s="210" t="s">
        <v>14529</v>
      </c>
      <c r="E31" s="210" t="s">
        <v>14530</v>
      </c>
      <c r="F31" s="209" t="s">
        <v>14531</v>
      </c>
      <c r="G31" s="211">
        <v>1</v>
      </c>
      <c r="H31" s="211">
        <v>1</v>
      </c>
      <c r="I31" s="209" t="s">
        <v>14532</v>
      </c>
      <c r="J31" s="209" t="s">
        <v>5446</v>
      </c>
      <c r="K31" s="211">
        <v>2022</v>
      </c>
      <c r="L31" s="209" t="s">
        <v>11907</v>
      </c>
      <c r="M31" s="209"/>
      <c r="N31" s="209" t="s">
        <v>10656</v>
      </c>
      <c r="O31" s="218" t="str">
        <f t="shared" si="0"/>
        <v>https://www.taylorfrancis.com/books/9781003134138</v>
      </c>
      <c r="P31" s="212" t="s">
        <v>14533</v>
      </c>
    </row>
    <row r="32" spans="1:16">
      <c r="A32" s="208">
        <v>31</v>
      </c>
      <c r="B32" s="209" t="s">
        <v>5361</v>
      </c>
      <c r="C32" s="209" t="s">
        <v>12788</v>
      </c>
      <c r="D32" s="210" t="s">
        <v>14534</v>
      </c>
      <c r="E32" s="210" t="s">
        <v>14535</v>
      </c>
      <c r="F32" s="209" t="s">
        <v>14536</v>
      </c>
      <c r="G32" s="211">
        <v>1</v>
      </c>
      <c r="H32" s="211">
        <v>1</v>
      </c>
      <c r="I32" s="210" t="s">
        <v>14537</v>
      </c>
      <c r="J32" s="209" t="s">
        <v>5446</v>
      </c>
      <c r="K32" s="211">
        <v>2019</v>
      </c>
      <c r="L32" s="209" t="s">
        <v>11907</v>
      </c>
      <c r="M32" s="209"/>
      <c r="N32" s="209" t="s">
        <v>10656</v>
      </c>
      <c r="O32" s="218" t="str">
        <f t="shared" si="0"/>
        <v>https://www.taylorfrancis.com/books/9781351170529</v>
      </c>
      <c r="P32" s="212" t="s">
        <v>14538</v>
      </c>
    </row>
    <row r="33" spans="1:16">
      <c r="A33" s="208">
        <v>32</v>
      </c>
      <c r="B33" s="209" t="s">
        <v>5361</v>
      </c>
      <c r="C33" s="209" t="s">
        <v>12596</v>
      </c>
      <c r="D33" s="210" t="s">
        <v>14539</v>
      </c>
      <c r="E33" s="210" t="s">
        <v>14540</v>
      </c>
      <c r="F33" s="209" t="s">
        <v>14541</v>
      </c>
      <c r="G33" s="211">
        <v>1</v>
      </c>
      <c r="H33" s="211">
        <v>1</v>
      </c>
      <c r="I33" s="209" t="s">
        <v>14542</v>
      </c>
      <c r="J33" s="209" t="s">
        <v>5446</v>
      </c>
      <c r="K33" s="211">
        <v>2021</v>
      </c>
      <c r="L33" s="209" t="s">
        <v>11907</v>
      </c>
      <c r="M33" s="209"/>
      <c r="N33" s="209" t="s">
        <v>10656</v>
      </c>
      <c r="O33" s="218" t="str">
        <f t="shared" si="0"/>
        <v>https://www.taylorfrancis.com/books/9781003106463</v>
      </c>
      <c r="P33" s="212" t="s">
        <v>14543</v>
      </c>
    </row>
    <row r="34" spans="1:16">
      <c r="A34" s="208">
        <v>33</v>
      </c>
      <c r="B34" s="209" t="s">
        <v>5361</v>
      </c>
      <c r="C34" s="209" t="s">
        <v>13156</v>
      </c>
      <c r="D34" s="210" t="s">
        <v>14544</v>
      </c>
      <c r="E34" s="210" t="s">
        <v>14545</v>
      </c>
      <c r="F34" s="209" t="s">
        <v>14546</v>
      </c>
      <c r="G34" s="211">
        <v>1</v>
      </c>
      <c r="H34" s="211">
        <v>1</v>
      </c>
      <c r="I34" s="209" t="s">
        <v>14547</v>
      </c>
      <c r="J34" s="209" t="s">
        <v>5446</v>
      </c>
      <c r="K34" s="211">
        <v>2022</v>
      </c>
      <c r="L34" s="209" t="s">
        <v>11907</v>
      </c>
      <c r="M34" s="209"/>
      <c r="N34" s="209" t="s">
        <v>10656</v>
      </c>
      <c r="O34" s="218" t="str">
        <f t="shared" si="0"/>
        <v>https://www.taylorfrancis.com/books/9781003229087</v>
      </c>
      <c r="P34" s="212" t="s">
        <v>14548</v>
      </c>
    </row>
    <row r="35" spans="1:16">
      <c r="A35" s="208">
        <v>34</v>
      </c>
      <c r="B35" s="209" t="s">
        <v>5361</v>
      </c>
      <c r="C35" s="209" t="s">
        <v>14518</v>
      </c>
      <c r="D35" s="210" t="s">
        <v>14549</v>
      </c>
      <c r="E35" s="210" t="s">
        <v>14550</v>
      </c>
      <c r="F35" s="209" t="s">
        <v>14551</v>
      </c>
      <c r="G35" s="211">
        <v>1</v>
      </c>
      <c r="H35" s="211">
        <v>1</v>
      </c>
      <c r="I35" s="209" t="s">
        <v>14552</v>
      </c>
      <c r="J35" s="209" t="s">
        <v>5446</v>
      </c>
      <c r="K35" s="211">
        <v>2022</v>
      </c>
      <c r="L35" s="209" t="s">
        <v>11907</v>
      </c>
      <c r="M35" s="209"/>
      <c r="N35" s="209" t="s">
        <v>10656</v>
      </c>
      <c r="O35" s="218" t="str">
        <f t="shared" si="0"/>
        <v>https://www.taylorfrancis.com/books/9781003175926</v>
      </c>
      <c r="P35" s="212" t="s">
        <v>14553</v>
      </c>
    </row>
    <row r="36" spans="1:16">
      <c r="A36" s="208">
        <v>35</v>
      </c>
      <c r="B36" s="209" t="s">
        <v>5361</v>
      </c>
      <c r="C36" s="209" t="s">
        <v>13156</v>
      </c>
      <c r="D36" s="210" t="s">
        <v>14554</v>
      </c>
      <c r="E36" s="210" t="s">
        <v>14555</v>
      </c>
      <c r="F36" s="209" t="s">
        <v>14556</v>
      </c>
      <c r="G36" s="211">
        <v>1</v>
      </c>
      <c r="H36" s="211">
        <v>1</v>
      </c>
      <c r="I36" s="209" t="s">
        <v>14557</v>
      </c>
      <c r="J36" s="209" t="s">
        <v>5446</v>
      </c>
      <c r="K36" s="211">
        <v>2021</v>
      </c>
      <c r="L36" s="209" t="s">
        <v>11907</v>
      </c>
      <c r="M36" s="209"/>
      <c r="N36" s="209" t="s">
        <v>10656</v>
      </c>
      <c r="O36" s="218" t="str">
        <f t="shared" si="0"/>
        <v>https://www.taylorfrancis.com/books/9781003002017</v>
      </c>
      <c r="P36" s="212" t="s">
        <v>14558</v>
      </c>
    </row>
    <row r="37" spans="1:16">
      <c r="A37" s="208">
        <v>36</v>
      </c>
      <c r="B37" s="209" t="s">
        <v>5361</v>
      </c>
      <c r="C37" s="209" t="s">
        <v>12943</v>
      </c>
      <c r="D37" s="210" t="s">
        <v>14559</v>
      </c>
      <c r="E37" s="210" t="s">
        <v>14560</v>
      </c>
      <c r="F37" s="209" t="s">
        <v>14561</v>
      </c>
      <c r="G37" s="211">
        <v>1</v>
      </c>
      <c r="H37" s="211">
        <v>2</v>
      </c>
      <c r="I37" s="209" t="s">
        <v>14562</v>
      </c>
      <c r="J37" s="209" t="s">
        <v>5446</v>
      </c>
      <c r="K37" s="211">
        <v>2020</v>
      </c>
      <c r="L37" s="209" t="s">
        <v>11907</v>
      </c>
      <c r="M37" s="209"/>
      <c r="N37" s="209" t="s">
        <v>10656</v>
      </c>
      <c r="O37" s="218" t="str">
        <f t="shared" si="0"/>
        <v>https://www.taylorfrancis.com/books/9780429199783</v>
      </c>
      <c r="P37" s="212" t="s">
        <v>14563</v>
      </c>
    </row>
    <row r="38" spans="1:16">
      <c r="A38" s="208">
        <v>37</v>
      </c>
      <c r="B38" s="209" t="s">
        <v>5361</v>
      </c>
      <c r="C38" s="209" t="s">
        <v>12943</v>
      </c>
      <c r="D38" s="210" t="s">
        <v>14564</v>
      </c>
      <c r="E38" s="210" t="s">
        <v>14565</v>
      </c>
      <c r="F38" s="209" t="s">
        <v>14566</v>
      </c>
      <c r="G38" s="211">
        <v>1</v>
      </c>
      <c r="H38" s="211">
        <v>1</v>
      </c>
      <c r="I38" s="209" t="s">
        <v>14567</v>
      </c>
      <c r="J38" s="209" t="s">
        <v>5446</v>
      </c>
      <c r="K38" s="211">
        <v>2022</v>
      </c>
      <c r="L38" s="209" t="s">
        <v>11907</v>
      </c>
      <c r="M38" s="209"/>
      <c r="N38" s="209" t="s">
        <v>10656</v>
      </c>
      <c r="O38" s="218" t="str">
        <f t="shared" si="0"/>
        <v>https://www.taylorfrancis.com/books/9781003130949</v>
      </c>
      <c r="P38" s="212" t="s">
        <v>14568</v>
      </c>
    </row>
    <row r="39" spans="1:16">
      <c r="A39" s="208">
        <v>38</v>
      </c>
      <c r="B39" s="209" t="s">
        <v>5361</v>
      </c>
      <c r="C39" s="209" t="s">
        <v>12548</v>
      </c>
      <c r="D39" s="210" t="s">
        <v>14569</v>
      </c>
      <c r="E39" s="210" t="s">
        <v>14570</v>
      </c>
      <c r="F39" s="209" t="s">
        <v>14571</v>
      </c>
      <c r="G39" s="211">
        <v>1</v>
      </c>
      <c r="H39" s="211">
        <v>1</v>
      </c>
      <c r="I39" s="209" t="s">
        <v>12578</v>
      </c>
      <c r="J39" s="209" t="s">
        <v>5446</v>
      </c>
      <c r="K39" s="211">
        <v>2021</v>
      </c>
      <c r="L39" s="209" t="s">
        <v>11907</v>
      </c>
      <c r="M39" s="209"/>
      <c r="N39" s="209" t="s">
        <v>10656</v>
      </c>
      <c r="O39" s="218" t="str">
        <f t="shared" si="0"/>
        <v>https://www.taylorfrancis.com/books/9780429029165</v>
      </c>
      <c r="P39" s="212" t="s">
        <v>14572</v>
      </c>
    </row>
    <row r="40" spans="1:16">
      <c r="A40" s="208">
        <v>39</v>
      </c>
      <c r="B40" s="209" t="s">
        <v>5361</v>
      </c>
      <c r="C40" s="209" t="s">
        <v>12548</v>
      </c>
      <c r="D40" s="210" t="s">
        <v>14573</v>
      </c>
      <c r="E40" s="210" t="s">
        <v>14574</v>
      </c>
      <c r="F40" s="209" t="s">
        <v>14575</v>
      </c>
      <c r="G40" s="211">
        <v>1</v>
      </c>
      <c r="H40" s="211">
        <v>1</v>
      </c>
      <c r="I40" s="209" t="s">
        <v>14576</v>
      </c>
      <c r="J40" s="209" t="s">
        <v>5446</v>
      </c>
      <c r="K40" s="211">
        <v>2021</v>
      </c>
      <c r="L40" s="209" t="s">
        <v>11907</v>
      </c>
      <c r="M40" s="209"/>
      <c r="N40" s="209" t="s">
        <v>10656</v>
      </c>
      <c r="O40" s="218" t="str">
        <f t="shared" si="0"/>
        <v>https://www.taylorfrancis.com/books/9780367814397</v>
      </c>
      <c r="P40" s="212" t="s">
        <v>14577</v>
      </c>
    </row>
    <row r="41" spans="1:16">
      <c r="A41" s="208">
        <v>40</v>
      </c>
      <c r="B41" s="209" t="s">
        <v>5361</v>
      </c>
      <c r="C41" s="209" t="s">
        <v>13156</v>
      </c>
      <c r="D41" s="210" t="s">
        <v>14578</v>
      </c>
      <c r="E41" s="210" t="s">
        <v>14579</v>
      </c>
      <c r="F41" s="209" t="s">
        <v>14580</v>
      </c>
      <c r="G41" s="211">
        <v>1</v>
      </c>
      <c r="H41" s="211">
        <v>1</v>
      </c>
      <c r="I41" s="209" t="s">
        <v>14581</v>
      </c>
      <c r="J41" s="209" t="s">
        <v>5446</v>
      </c>
      <c r="K41" s="211">
        <v>2019</v>
      </c>
      <c r="L41" s="209" t="s">
        <v>11907</v>
      </c>
      <c r="M41" s="209"/>
      <c r="N41" s="209" t="s">
        <v>10656</v>
      </c>
      <c r="O41" s="218" t="str">
        <f t="shared" si="0"/>
        <v>https://www.taylorfrancis.com/books/9780429162336</v>
      </c>
      <c r="P41" s="212" t="s">
        <v>14582</v>
      </c>
    </row>
    <row r="42" spans="1:16">
      <c r="A42" s="208">
        <v>41</v>
      </c>
      <c r="B42" s="209" t="s">
        <v>5361</v>
      </c>
      <c r="C42" s="209" t="s">
        <v>12548</v>
      </c>
      <c r="D42" s="210" t="s">
        <v>14583</v>
      </c>
      <c r="E42" s="210" t="s">
        <v>14584</v>
      </c>
      <c r="F42" s="209" t="s">
        <v>14585</v>
      </c>
      <c r="G42" s="211">
        <v>1</v>
      </c>
      <c r="H42" s="211">
        <v>1</v>
      </c>
      <c r="I42" s="209" t="s">
        <v>14586</v>
      </c>
      <c r="J42" s="209" t="s">
        <v>5446</v>
      </c>
      <c r="K42" s="211">
        <v>2022</v>
      </c>
      <c r="L42" s="209" t="s">
        <v>11907</v>
      </c>
      <c r="M42" s="209"/>
      <c r="N42" s="209" t="s">
        <v>10656</v>
      </c>
      <c r="O42" s="218" t="str">
        <f t="shared" si="0"/>
        <v>https://www.taylorfrancis.com/books/9781003190677</v>
      </c>
      <c r="P42" s="212" t="s">
        <v>14587</v>
      </c>
    </row>
    <row r="43" spans="1:16">
      <c r="A43" s="208">
        <v>42</v>
      </c>
      <c r="B43" s="209" t="s">
        <v>5361</v>
      </c>
      <c r="C43" s="209" t="s">
        <v>14518</v>
      </c>
      <c r="D43" s="210" t="s">
        <v>14588</v>
      </c>
      <c r="E43" s="210" t="s">
        <v>14589</v>
      </c>
      <c r="F43" s="209" t="s">
        <v>14590</v>
      </c>
      <c r="G43" s="211">
        <v>1</v>
      </c>
      <c r="H43" s="211">
        <v>1</v>
      </c>
      <c r="I43" s="209" t="s">
        <v>14591</v>
      </c>
      <c r="J43" s="209" t="s">
        <v>5446</v>
      </c>
      <c r="K43" s="211">
        <v>2018</v>
      </c>
      <c r="L43" s="209" t="s">
        <v>11907</v>
      </c>
      <c r="M43" s="209"/>
      <c r="N43" s="209" t="s">
        <v>10656</v>
      </c>
      <c r="O43" s="218" t="str">
        <f t="shared" si="0"/>
        <v>https://www.taylorfrancis.com/books/9781351130998</v>
      </c>
      <c r="P43" s="212" t="s">
        <v>14592</v>
      </c>
    </row>
    <row r="44" spans="1:16">
      <c r="A44" s="208">
        <v>43</v>
      </c>
      <c r="B44" s="209" t="s">
        <v>5361</v>
      </c>
      <c r="C44" s="209" t="s">
        <v>12605</v>
      </c>
      <c r="D44" s="210" t="s">
        <v>14593</v>
      </c>
      <c r="E44" s="210" t="s">
        <v>14594</v>
      </c>
      <c r="F44" s="209" t="s">
        <v>14595</v>
      </c>
      <c r="G44" s="211">
        <v>1</v>
      </c>
      <c r="H44" s="211">
        <v>2</v>
      </c>
      <c r="I44" s="209" t="s">
        <v>14596</v>
      </c>
      <c r="J44" s="209" t="s">
        <v>5446</v>
      </c>
      <c r="K44" s="211">
        <v>2022</v>
      </c>
      <c r="L44" s="209" t="s">
        <v>11907</v>
      </c>
      <c r="M44" s="209"/>
      <c r="N44" s="209" t="s">
        <v>10656</v>
      </c>
      <c r="O44" s="218" t="str">
        <f t="shared" si="0"/>
        <v>https://www.taylorfrancis.com/books/9781003189305</v>
      </c>
      <c r="P44" s="212" t="s">
        <v>14597</v>
      </c>
    </row>
    <row r="45" spans="1:16">
      <c r="A45" s="208">
        <v>44</v>
      </c>
      <c r="B45" s="209" t="s">
        <v>5361</v>
      </c>
      <c r="C45" s="209" t="s">
        <v>12554</v>
      </c>
      <c r="D45" s="210" t="s">
        <v>14598</v>
      </c>
      <c r="E45" s="210" t="s">
        <v>14599</v>
      </c>
      <c r="F45" s="209" t="s">
        <v>14600</v>
      </c>
      <c r="G45" s="211">
        <v>1</v>
      </c>
      <c r="H45" s="211">
        <v>1</v>
      </c>
      <c r="I45" s="209" t="s">
        <v>14601</v>
      </c>
      <c r="J45" s="209" t="s">
        <v>5446</v>
      </c>
      <c r="K45" s="211">
        <v>2018</v>
      </c>
      <c r="L45" s="209" t="s">
        <v>11907</v>
      </c>
      <c r="M45" s="209"/>
      <c r="N45" s="209" t="s">
        <v>10656</v>
      </c>
      <c r="O45" s="218" t="str">
        <f t="shared" si="0"/>
        <v>https://www.taylorfrancis.com/books/9781351021227</v>
      </c>
      <c r="P45" s="212" t="s">
        <v>14602</v>
      </c>
    </row>
    <row r="46" spans="1:16">
      <c r="A46" s="208">
        <v>45</v>
      </c>
      <c r="B46" s="209" t="s">
        <v>5361</v>
      </c>
      <c r="C46" s="209" t="s">
        <v>12744</v>
      </c>
      <c r="D46" s="210" t="s">
        <v>14603</v>
      </c>
      <c r="E46" s="210" t="s">
        <v>14604</v>
      </c>
      <c r="F46" s="209" t="s">
        <v>14605</v>
      </c>
      <c r="G46" s="211">
        <v>1</v>
      </c>
      <c r="H46" s="211">
        <v>1</v>
      </c>
      <c r="I46" s="209" t="s">
        <v>14606</v>
      </c>
      <c r="J46" s="209" t="s">
        <v>5446</v>
      </c>
      <c r="K46" s="211">
        <v>2018</v>
      </c>
      <c r="L46" s="209" t="s">
        <v>11907</v>
      </c>
      <c r="M46" s="209"/>
      <c r="N46" s="209" t="s">
        <v>10656</v>
      </c>
      <c r="O46" s="218" t="str">
        <f t="shared" si="0"/>
        <v>https://www.taylorfrancis.com/books/9781315205120</v>
      </c>
      <c r="P46" s="212" t="s">
        <v>14607</v>
      </c>
    </row>
    <row r="47" spans="1:16">
      <c r="A47" s="208">
        <v>46</v>
      </c>
      <c r="B47" s="209" t="s">
        <v>5361</v>
      </c>
      <c r="C47" s="209" t="s">
        <v>12659</v>
      </c>
      <c r="D47" s="210" t="s">
        <v>14608</v>
      </c>
      <c r="E47" s="210" t="s">
        <v>14609</v>
      </c>
      <c r="F47" s="209" t="s">
        <v>14610</v>
      </c>
      <c r="G47" s="211">
        <v>1</v>
      </c>
      <c r="H47" s="211">
        <v>1</v>
      </c>
      <c r="I47" s="209" t="s">
        <v>14611</v>
      </c>
      <c r="J47" s="209" t="s">
        <v>5446</v>
      </c>
      <c r="K47" s="211">
        <v>2020</v>
      </c>
      <c r="L47" s="209" t="s">
        <v>11907</v>
      </c>
      <c r="M47" s="209"/>
      <c r="N47" s="209" t="s">
        <v>10656</v>
      </c>
      <c r="O47" s="218" t="str">
        <f t="shared" si="0"/>
        <v>https://www.taylorfrancis.com/books/9780429286919</v>
      </c>
      <c r="P47" s="212" t="s">
        <v>14612</v>
      </c>
    </row>
    <row r="48" spans="1:16">
      <c r="A48" s="208">
        <v>47</v>
      </c>
      <c r="B48" s="209" t="s">
        <v>5361</v>
      </c>
      <c r="C48" s="209" t="s">
        <v>12575</v>
      </c>
      <c r="D48" s="210" t="s">
        <v>14613</v>
      </c>
      <c r="E48" s="210" t="s">
        <v>14614</v>
      </c>
      <c r="F48" s="209" t="s">
        <v>14615</v>
      </c>
      <c r="G48" s="211">
        <v>1</v>
      </c>
      <c r="H48" s="211">
        <v>1</v>
      </c>
      <c r="I48" s="209" t="s">
        <v>14616</v>
      </c>
      <c r="J48" s="209" t="s">
        <v>5446</v>
      </c>
      <c r="K48" s="211">
        <v>2020</v>
      </c>
      <c r="L48" s="209" t="s">
        <v>11907</v>
      </c>
      <c r="M48" s="209"/>
      <c r="N48" s="209" t="s">
        <v>10656</v>
      </c>
      <c r="O48" s="218" t="str">
        <f t="shared" si="0"/>
        <v>https://www.taylorfrancis.com/books/9780429321627</v>
      </c>
      <c r="P48" s="212" t="s">
        <v>14617</v>
      </c>
    </row>
    <row r="49" spans="1:16">
      <c r="A49" s="208">
        <v>48</v>
      </c>
      <c r="B49" s="209" t="s">
        <v>5361</v>
      </c>
      <c r="C49" s="209" t="s">
        <v>12659</v>
      </c>
      <c r="D49" s="210" t="s">
        <v>14618</v>
      </c>
      <c r="E49" s="210" t="s">
        <v>14619</v>
      </c>
      <c r="F49" s="209" t="s">
        <v>14620</v>
      </c>
      <c r="G49" s="211">
        <v>1</v>
      </c>
      <c r="H49" s="211">
        <v>2</v>
      </c>
      <c r="I49" s="209" t="s">
        <v>14621</v>
      </c>
      <c r="J49" s="209" t="s">
        <v>5446</v>
      </c>
      <c r="K49" s="211">
        <v>2020</v>
      </c>
      <c r="L49" s="209" t="s">
        <v>11907</v>
      </c>
      <c r="M49" s="209"/>
      <c r="N49" s="209" t="s">
        <v>10656</v>
      </c>
      <c r="O49" s="218" t="str">
        <f t="shared" si="0"/>
        <v>https://www.taylorfrancis.com/books/9780429456343</v>
      </c>
      <c r="P49" s="212" t="s">
        <v>14622</v>
      </c>
    </row>
    <row r="50" spans="1:16">
      <c r="A50" s="208">
        <v>49</v>
      </c>
      <c r="B50" s="209" t="s">
        <v>5361</v>
      </c>
      <c r="C50" s="209" t="s">
        <v>12659</v>
      </c>
      <c r="D50" s="210" t="s">
        <v>14623</v>
      </c>
      <c r="E50" s="210" t="s">
        <v>14624</v>
      </c>
      <c r="F50" s="209" t="s">
        <v>14625</v>
      </c>
      <c r="G50" s="211">
        <v>1</v>
      </c>
      <c r="H50" s="211">
        <v>1</v>
      </c>
      <c r="I50" s="209" t="s">
        <v>14626</v>
      </c>
      <c r="J50" s="209" t="s">
        <v>5446</v>
      </c>
      <c r="K50" s="211">
        <v>2022</v>
      </c>
      <c r="L50" s="209" t="s">
        <v>11907</v>
      </c>
      <c r="M50" s="209"/>
      <c r="N50" s="209" t="s">
        <v>10656</v>
      </c>
      <c r="O50" s="218" t="str">
        <f t="shared" si="0"/>
        <v>https://www.taylorfrancis.com/books/9781003194941</v>
      </c>
      <c r="P50" s="212" t="s">
        <v>14627</v>
      </c>
    </row>
    <row r="51" spans="1:16">
      <c r="A51" s="208">
        <v>50</v>
      </c>
      <c r="B51" s="209" t="s">
        <v>5361</v>
      </c>
      <c r="C51" s="209" t="s">
        <v>12548</v>
      </c>
      <c r="D51" s="210" t="s">
        <v>14628</v>
      </c>
      <c r="E51" s="210" t="s">
        <v>14629</v>
      </c>
      <c r="F51" s="209" t="s">
        <v>14630</v>
      </c>
      <c r="G51" s="211">
        <v>1</v>
      </c>
      <c r="H51" s="211">
        <v>2</v>
      </c>
      <c r="I51" s="209" t="s">
        <v>14631</v>
      </c>
      <c r="J51" s="209" t="s">
        <v>5446</v>
      </c>
      <c r="K51" s="211">
        <v>2021</v>
      </c>
      <c r="L51" s="209" t="s">
        <v>11907</v>
      </c>
      <c r="M51" s="209"/>
      <c r="N51" s="209" t="s">
        <v>10656</v>
      </c>
      <c r="O51" s="218" t="str">
        <f t="shared" si="0"/>
        <v>https://www.taylorfrancis.com/books/9780429169243</v>
      </c>
      <c r="P51" s="212" t="s">
        <v>14632</v>
      </c>
    </row>
    <row r="52" spans="1:16">
      <c r="A52" s="208">
        <v>51</v>
      </c>
      <c r="B52" s="209" t="s">
        <v>5361</v>
      </c>
      <c r="C52" s="209" t="s">
        <v>13156</v>
      </c>
      <c r="D52" s="210" t="s">
        <v>14633</v>
      </c>
      <c r="E52" s="210" t="s">
        <v>14634</v>
      </c>
      <c r="F52" s="209" t="s">
        <v>14635</v>
      </c>
      <c r="G52" s="211">
        <v>1</v>
      </c>
      <c r="H52" s="211">
        <v>2</v>
      </c>
      <c r="I52" s="209" t="s">
        <v>14636</v>
      </c>
      <c r="J52" s="209" t="s">
        <v>5446</v>
      </c>
      <c r="K52" s="211">
        <v>2022</v>
      </c>
      <c r="L52" s="209" t="s">
        <v>11907</v>
      </c>
      <c r="M52" s="209"/>
      <c r="N52" s="209" t="s">
        <v>10656</v>
      </c>
      <c r="O52" s="218" t="str">
        <f t="shared" si="0"/>
        <v>https://www.taylorfrancis.com/books/9781003046073</v>
      </c>
      <c r="P52" s="212" t="s">
        <v>14637</v>
      </c>
    </row>
    <row r="53" spans="1:16">
      <c r="A53" s="208">
        <v>52</v>
      </c>
      <c r="B53" s="209" t="s">
        <v>5361</v>
      </c>
      <c r="C53" s="209" t="s">
        <v>12788</v>
      </c>
      <c r="D53" s="210" t="s">
        <v>14638</v>
      </c>
      <c r="E53" s="210" t="s">
        <v>14639</v>
      </c>
      <c r="F53" s="209" t="s">
        <v>14640</v>
      </c>
      <c r="G53" s="211">
        <v>1</v>
      </c>
      <c r="H53" s="211">
        <v>1</v>
      </c>
      <c r="I53" s="209" t="s">
        <v>14641</v>
      </c>
      <c r="J53" s="209" t="s">
        <v>5446</v>
      </c>
      <c r="K53" s="211">
        <v>2021</v>
      </c>
      <c r="L53" s="209" t="s">
        <v>11907</v>
      </c>
      <c r="M53" s="209"/>
      <c r="N53" s="209" t="s">
        <v>10656</v>
      </c>
      <c r="O53" s="218" t="str">
        <f t="shared" si="0"/>
        <v>https://www.taylorfrancis.com/books/9781003191278</v>
      </c>
      <c r="P53" s="212" t="s">
        <v>14642</v>
      </c>
    </row>
    <row r="54" spans="1:16">
      <c r="A54" s="208">
        <v>53</v>
      </c>
      <c r="B54" s="209" t="s">
        <v>5361</v>
      </c>
      <c r="C54" s="209" t="s">
        <v>13156</v>
      </c>
      <c r="D54" s="210" t="s">
        <v>14643</v>
      </c>
      <c r="E54" s="210" t="s">
        <v>14644</v>
      </c>
      <c r="F54" s="209" t="s">
        <v>14645</v>
      </c>
      <c r="G54" s="211">
        <v>1</v>
      </c>
      <c r="H54" s="211">
        <v>1</v>
      </c>
      <c r="I54" s="209" t="s">
        <v>14646</v>
      </c>
      <c r="J54" s="209" t="s">
        <v>5446</v>
      </c>
      <c r="K54" s="211">
        <v>2020</v>
      </c>
      <c r="L54" s="209" t="s">
        <v>11907</v>
      </c>
      <c r="M54" s="209"/>
      <c r="N54" s="209" t="s">
        <v>10656</v>
      </c>
      <c r="O54" s="218" t="str">
        <f t="shared" si="0"/>
        <v>https://www.taylorfrancis.com/books/9781351135948</v>
      </c>
      <c r="P54" s="212" t="s">
        <v>14647</v>
      </c>
    </row>
    <row r="55" spans="1:16">
      <c r="A55" s="208">
        <v>54</v>
      </c>
      <c r="B55" s="209" t="s">
        <v>5361</v>
      </c>
      <c r="C55" s="209" t="s">
        <v>14518</v>
      </c>
      <c r="D55" s="210" t="s">
        <v>14648</v>
      </c>
      <c r="E55" s="210" t="s">
        <v>14649</v>
      </c>
      <c r="F55" s="209" t="s">
        <v>14650</v>
      </c>
      <c r="G55" s="211">
        <v>1</v>
      </c>
      <c r="H55" s="211">
        <v>1</v>
      </c>
      <c r="I55" s="209" t="s">
        <v>14651</v>
      </c>
      <c r="J55" s="209" t="s">
        <v>5446</v>
      </c>
      <c r="K55" s="211">
        <v>2022</v>
      </c>
      <c r="L55" s="209" t="s">
        <v>11907</v>
      </c>
      <c r="M55" s="209"/>
      <c r="N55" s="209" t="s">
        <v>10656</v>
      </c>
      <c r="O55" s="218" t="str">
        <f t="shared" si="0"/>
        <v>https://www.taylorfrancis.com/books/9781003220503</v>
      </c>
      <c r="P55" s="212" t="s">
        <v>14652</v>
      </c>
    </row>
    <row r="56" spans="1:16">
      <c r="A56" s="208">
        <v>55</v>
      </c>
      <c r="B56" s="209" t="s">
        <v>5361</v>
      </c>
      <c r="C56" s="209" t="s">
        <v>12744</v>
      </c>
      <c r="D56" s="210" t="s">
        <v>14653</v>
      </c>
      <c r="E56" s="210" t="s">
        <v>14654</v>
      </c>
      <c r="F56" s="209" t="s">
        <v>14655</v>
      </c>
      <c r="G56" s="211">
        <v>1</v>
      </c>
      <c r="H56" s="211">
        <v>1</v>
      </c>
      <c r="I56" s="210" t="s">
        <v>14656</v>
      </c>
      <c r="J56" s="209" t="s">
        <v>5446</v>
      </c>
      <c r="K56" s="211">
        <v>2022</v>
      </c>
      <c r="L56" s="209" t="s">
        <v>11907</v>
      </c>
      <c r="M56" s="209"/>
      <c r="N56" s="209" t="s">
        <v>10656</v>
      </c>
      <c r="O56" s="218" t="str">
        <f t="shared" si="0"/>
        <v>https://www.taylorfrancis.com/books/9781003124689</v>
      </c>
      <c r="P56" s="212" t="s">
        <v>14657</v>
      </c>
    </row>
    <row r="57" spans="1:16">
      <c r="A57" s="208">
        <v>56</v>
      </c>
      <c r="B57" s="209" t="s">
        <v>5361</v>
      </c>
      <c r="C57" s="209" t="s">
        <v>12427</v>
      </c>
      <c r="D57" s="210" t="s">
        <v>14658</v>
      </c>
      <c r="E57" s="210" t="s">
        <v>14659</v>
      </c>
      <c r="F57" s="209" t="s">
        <v>14660</v>
      </c>
      <c r="G57" s="211">
        <v>1</v>
      </c>
      <c r="H57" s="211">
        <v>1</v>
      </c>
      <c r="I57" s="209" t="s">
        <v>14661</v>
      </c>
      <c r="J57" s="209" t="s">
        <v>5446</v>
      </c>
      <c r="K57" s="211">
        <v>2021</v>
      </c>
      <c r="L57" s="209" t="s">
        <v>11907</v>
      </c>
      <c r="M57" s="209"/>
      <c r="N57" s="209" t="s">
        <v>10656</v>
      </c>
      <c r="O57" s="218" t="str">
        <f t="shared" si="0"/>
        <v>https://www.taylorfrancis.com/books/9781003027249</v>
      </c>
      <c r="P57" s="212" t="s">
        <v>14662</v>
      </c>
    </row>
    <row r="58" spans="1:16">
      <c r="A58" s="208">
        <v>57</v>
      </c>
      <c r="B58" s="209" t="s">
        <v>5361</v>
      </c>
      <c r="C58" s="209" t="s">
        <v>12788</v>
      </c>
      <c r="D58" s="210" t="s">
        <v>14663</v>
      </c>
      <c r="E58" s="210" t="s">
        <v>14664</v>
      </c>
      <c r="F58" s="209" t="s">
        <v>14665</v>
      </c>
      <c r="G58" s="211">
        <v>1</v>
      </c>
      <c r="H58" s="211">
        <v>1</v>
      </c>
      <c r="I58" s="209" t="s">
        <v>14666</v>
      </c>
      <c r="J58" s="209" t="s">
        <v>5446</v>
      </c>
      <c r="K58" s="211">
        <v>2022</v>
      </c>
      <c r="L58" s="209" t="s">
        <v>11907</v>
      </c>
      <c r="M58" s="209"/>
      <c r="N58" s="209" t="s">
        <v>10656</v>
      </c>
      <c r="O58" s="218" t="str">
        <f t="shared" si="0"/>
        <v>https://www.taylorfrancis.com/books/9781003225416</v>
      </c>
      <c r="P58" s="212" t="s">
        <v>14667</v>
      </c>
    </row>
    <row r="59" spans="1:16">
      <c r="A59" s="208">
        <v>58</v>
      </c>
      <c r="B59" s="209" t="s">
        <v>5361</v>
      </c>
      <c r="C59" s="209" t="s">
        <v>12659</v>
      </c>
      <c r="D59" s="210" t="s">
        <v>14668</v>
      </c>
      <c r="E59" s="210" t="s">
        <v>14669</v>
      </c>
      <c r="F59" s="209" t="s">
        <v>14670</v>
      </c>
      <c r="G59" s="211">
        <v>1</v>
      </c>
      <c r="H59" s="211">
        <v>1</v>
      </c>
      <c r="I59" s="209" t="s">
        <v>14671</v>
      </c>
      <c r="J59" s="209" t="s">
        <v>5446</v>
      </c>
      <c r="K59" s="211">
        <v>2022</v>
      </c>
      <c r="L59" s="209" t="s">
        <v>11907</v>
      </c>
      <c r="M59" s="209"/>
      <c r="N59" s="209" t="s">
        <v>10656</v>
      </c>
      <c r="O59" s="218" t="str">
        <f t="shared" si="0"/>
        <v>https://www.taylorfrancis.com/books/9781003215349</v>
      </c>
      <c r="P59" s="212" t="s">
        <v>14672</v>
      </c>
    </row>
    <row r="60" spans="1:16">
      <c r="A60" s="208">
        <v>59</v>
      </c>
      <c r="B60" s="209" t="s">
        <v>5361</v>
      </c>
      <c r="C60" s="209" t="s">
        <v>12659</v>
      </c>
      <c r="D60" s="210" t="s">
        <v>14673</v>
      </c>
      <c r="E60" s="210" t="s">
        <v>14674</v>
      </c>
      <c r="F60" s="209" t="s">
        <v>14675</v>
      </c>
      <c r="G60" s="211">
        <v>1</v>
      </c>
      <c r="H60" s="211">
        <v>1</v>
      </c>
      <c r="I60" s="209" t="s">
        <v>14676</v>
      </c>
      <c r="J60" s="209" t="s">
        <v>5446</v>
      </c>
      <c r="K60" s="211">
        <v>2021</v>
      </c>
      <c r="L60" s="209" t="s">
        <v>11907</v>
      </c>
      <c r="M60" s="209"/>
      <c r="N60" s="209" t="s">
        <v>10656</v>
      </c>
      <c r="O60" s="218" t="str">
        <f t="shared" si="0"/>
        <v>https://www.taylorfrancis.com/books/9781003119173</v>
      </c>
      <c r="P60" s="212" t="s">
        <v>14677</v>
      </c>
    </row>
    <row r="61" spans="1:16">
      <c r="A61" s="208">
        <v>60</v>
      </c>
      <c r="B61" s="209" t="s">
        <v>5361</v>
      </c>
      <c r="C61" s="209" t="s">
        <v>12554</v>
      </c>
      <c r="D61" s="210" t="s">
        <v>14678</v>
      </c>
      <c r="E61" s="210" t="s">
        <v>14679</v>
      </c>
      <c r="F61" s="209" t="s">
        <v>14680</v>
      </c>
      <c r="G61" s="211">
        <v>1</v>
      </c>
      <c r="H61" s="211">
        <v>1</v>
      </c>
      <c r="I61" s="209" t="s">
        <v>14681</v>
      </c>
      <c r="J61" s="209" t="s">
        <v>5446</v>
      </c>
      <c r="K61" s="211">
        <v>2022</v>
      </c>
      <c r="L61" s="209" t="s">
        <v>11907</v>
      </c>
      <c r="M61" s="209"/>
      <c r="N61" s="209" t="s">
        <v>10656</v>
      </c>
      <c r="O61" s="218" t="str">
        <f t="shared" si="0"/>
        <v>https://www.taylorfrancis.com/books/9781003126164</v>
      </c>
      <c r="P61" s="212" t="s">
        <v>14682</v>
      </c>
    </row>
    <row r="62" spans="1:16">
      <c r="A62" s="208">
        <v>61</v>
      </c>
      <c r="B62" s="209" t="s">
        <v>5361</v>
      </c>
      <c r="C62" s="209" t="s">
        <v>12943</v>
      </c>
      <c r="D62" s="210" t="s">
        <v>14683</v>
      </c>
      <c r="E62" s="210" t="s">
        <v>14684</v>
      </c>
      <c r="F62" s="209" t="s">
        <v>14685</v>
      </c>
      <c r="G62" s="211">
        <v>1</v>
      </c>
      <c r="H62" s="211">
        <v>1</v>
      </c>
      <c r="I62" s="209" t="s">
        <v>14686</v>
      </c>
      <c r="J62" s="209" t="s">
        <v>5446</v>
      </c>
      <c r="K62" s="211">
        <v>2019</v>
      </c>
      <c r="L62" s="209" t="s">
        <v>11907</v>
      </c>
      <c r="M62" s="209"/>
      <c r="N62" s="209" t="s">
        <v>10656</v>
      </c>
      <c r="O62" s="218" t="str">
        <f t="shared" si="0"/>
        <v>https://www.taylorfrancis.com/books/9781351266727</v>
      </c>
      <c r="P62" s="212" t="s">
        <v>14687</v>
      </c>
    </row>
    <row r="63" spans="1:16">
      <c r="A63" s="208">
        <v>62</v>
      </c>
      <c r="B63" s="209" t="s">
        <v>5361</v>
      </c>
      <c r="C63" s="209" t="s">
        <v>12728</v>
      </c>
      <c r="D63" s="210" t="s">
        <v>14688</v>
      </c>
      <c r="E63" s="210" t="s">
        <v>14689</v>
      </c>
      <c r="F63" s="209" t="s">
        <v>14690</v>
      </c>
      <c r="G63" s="211">
        <v>1</v>
      </c>
      <c r="H63" s="211">
        <v>1</v>
      </c>
      <c r="I63" s="209" t="s">
        <v>14691</v>
      </c>
      <c r="J63" s="209" t="s">
        <v>5446</v>
      </c>
      <c r="K63" s="211">
        <v>2021</v>
      </c>
      <c r="L63" s="209" t="s">
        <v>11907</v>
      </c>
      <c r="M63" s="209"/>
      <c r="N63" s="209" t="s">
        <v>10656</v>
      </c>
      <c r="O63" s="218" t="str">
        <f t="shared" si="0"/>
        <v>https://www.taylorfrancis.com/books/9781351060073</v>
      </c>
      <c r="P63" s="212" t="s">
        <v>14692</v>
      </c>
    </row>
    <row r="64" spans="1:16">
      <c r="A64" s="208">
        <v>63</v>
      </c>
      <c r="B64" s="209" t="s">
        <v>5361</v>
      </c>
      <c r="C64" s="209" t="s">
        <v>14693</v>
      </c>
      <c r="D64" s="210" t="s">
        <v>14694</v>
      </c>
      <c r="E64" s="210" t="s">
        <v>14695</v>
      </c>
      <c r="F64" s="209" t="s">
        <v>14696</v>
      </c>
      <c r="G64" s="211">
        <v>1</v>
      </c>
      <c r="H64" s="211">
        <v>1</v>
      </c>
      <c r="I64" s="209" t="s">
        <v>14626</v>
      </c>
      <c r="J64" s="209" t="s">
        <v>5446</v>
      </c>
      <c r="K64" s="211">
        <v>2022</v>
      </c>
      <c r="L64" s="209" t="s">
        <v>11907</v>
      </c>
      <c r="M64" s="209"/>
      <c r="N64" s="209" t="s">
        <v>10656</v>
      </c>
      <c r="O64" s="218" t="str">
        <f t="shared" si="0"/>
        <v>https://www.taylorfrancis.com/books/9781003195009</v>
      </c>
      <c r="P64" s="212" t="s">
        <v>14697</v>
      </c>
    </row>
    <row r="65" spans="1:16">
      <c r="A65" s="208">
        <v>64</v>
      </c>
      <c r="B65" s="209" t="s">
        <v>5361</v>
      </c>
      <c r="C65" s="209" t="s">
        <v>12554</v>
      </c>
      <c r="D65" s="210" t="s">
        <v>14698</v>
      </c>
      <c r="E65" s="210" t="s">
        <v>14699</v>
      </c>
      <c r="F65" s="209" t="s">
        <v>14700</v>
      </c>
      <c r="G65" s="211">
        <v>1</v>
      </c>
      <c r="H65" s="211">
        <v>1</v>
      </c>
      <c r="I65" s="209" t="s">
        <v>14701</v>
      </c>
      <c r="J65" s="209" t="s">
        <v>5446</v>
      </c>
      <c r="K65" s="211">
        <v>2021</v>
      </c>
      <c r="L65" s="209" t="s">
        <v>11907</v>
      </c>
      <c r="M65" s="209"/>
      <c r="N65" s="209" t="s">
        <v>10656</v>
      </c>
      <c r="O65" s="218" t="str">
        <f t="shared" si="0"/>
        <v>https://www.taylorfrancis.com/books/9781003137931</v>
      </c>
      <c r="P65" s="212" t="s">
        <v>14702</v>
      </c>
    </row>
    <row r="66" spans="1:16">
      <c r="A66" s="208">
        <v>65</v>
      </c>
      <c r="B66" s="209" t="s">
        <v>5361</v>
      </c>
      <c r="C66" s="209" t="s">
        <v>12788</v>
      </c>
      <c r="D66" s="210" t="s">
        <v>14703</v>
      </c>
      <c r="E66" s="210" t="s">
        <v>14704</v>
      </c>
      <c r="F66" s="209" t="s">
        <v>14705</v>
      </c>
      <c r="G66" s="211">
        <v>1</v>
      </c>
      <c r="H66" s="211">
        <v>1</v>
      </c>
      <c r="I66" s="209" t="s">
        <v>14706</v>
      </c>
      <c r="J66" s="209" t="s">
        <v>5446</v>
      </c>
      <c r="K66" s="211">
        <v>2020</v>
      </c>
      <c r="L66" s="209" t="s">
        <v>11907</v>
      </c>
      <c r="M66" s="209"/>
      <c r="N66" s="209" t="s">
        <v>10656</v>
      </c>
      <c r="O66" s="218" t="str">
        <f t="shared" si="0"/>
        <v>https://www.taylorfrancis.com/books/9780429053443</v>
      </c>
      <c r="P66" s="212" t="s">
        <v>14707</v>
      </c>
    </row>
    <row r="67" spans="1:16">
      <c r="A67" s="208">
        <v>66</v>
      </c>
      <c r="B67" s="209" t="s">
        <v>5361</v>
      </c>
      <c r="C67" s="209" t="s">
        <v>14693</v>
      </c>
      <c r="D67" s="210" t="s">
        <v>14708</v>
      </c>
      <c r="E67" s="210" t="s">
        <v>14709</v>
      </c>
      <c r="F67" s="209" t="s">
        <v>14710</v>
      </c>
      <c r="G67" s="211">
        <v>1</v>
      </c>
      <c r="H67" s="211">
        <v>1</v>
      </c>
      <c r="I67" s="209" t="s">
        <v>14711</v>
      </c>
      <c r="J67" s="209" t="s">
        <v>5446</v>
      </c>
      <c r="K67" s="211">
        <v>2022</v>
      </c>
      <c r="L67" s="209" t="s">
        <v>11907</v>
      </c>
      <c r="M67" s="209"/>
      <c r="N67" s="209" t="s">
        <v>10656</v>
      </c>
      <c r="O67" s="218" t="str">
        <f t="shared" ref="O67:O105" si="1">HYPERLINK(P67)</f>
        <v>https://www.taylorfrancis.com/books/9781003196464</v>
      </c>
      <c r="P67" s="212" t="s">
        <v>14712</v>
      </c>
    </row>
    <row r="68" spans="1:16">
      <c r="A68" s="208">
        <v>67</v>
      </c>
      <c r="B68" s="209" t="s">
        <v>5361</v>
      </c>
      <c r="C68" s="209" t="s">
        <v>12575</v>
      </c>
      <c r="D68" s="210" t="s">
        <v>14713</v>
      </c>
      <c r="E68" s="210" t="s">
        <v>14714</v>
      </c>
      <c r="F68" s="209" t="s">
        <v>14715</v>
      </c>
      <c r="G68" s="211">
        <v>1</v>
      </c>
      <c r="H68" s="211">
        <v>1</v>
      </c>
      <c r="I68" s="209" t="s">
        <v>14716</v>
      </c>
      <c r="J68" s="209" t="s">
        <v>5446</v>
      </c>
      <c r="K68" s="211">
        <v>2022</v>
      </c>
      <c r="L68" s="209" t="s">
        <v>11907</v>
      </c>
      <c r="M68" s="209"/>
      <c r="N68" s="209" t="s">
        <v>10656</v>
      </c>
      <c r="O68" s="218" t="str">
        <f t="shared" si="1"/>
        <v>https://www.taylorfrancis.com/books/9781003212966</v>
      </c>
      <c r="P68" s="212" t="s">
        <v>14717</v>
      </c>
    </row>
    <row r="69" spans="1:16">
      <c r="A69" s="208">
        <v>68</v>
      </c>
      <c r="B69" s="209" t="s">
        <v>5361</v>
      </c>
      <c r="C69" s="209" t="s">
        <v>12623</v>
      </c>
      <c r="D69" s="210" t="s">
        <v>14718</v>
      </c>
      <c r="E69" s="210" t="s">
        <v>14719</v>
      </c>
      <c r="F69" s="209" t="s">
        <v>14720</v>
      </c>
      <c r="G69" s="211">
        <v>1</v>
      </c>
      <c r="H69" s="211">
        <v>2</v>
      </c>
      <c r="I69" s="209" t="s">
        <v>14721</v>
      </c>
      <c r="J69" s="209" t="s">
        <v>5446</v>
      </c>
      <c r="K69" s="211">
        <v>2022</v>
      </c>
      <c r="L69" s="209" t="s">
        <v>11907</v>
      </c>
      <c r="M69" s="209"/>
      <c r="N69" s="209" t="s">
        <v>10656</v>
      </c>
      <c r="O69" s="218" t="str">
        <f t="shared" si="1"/>
        <v>https://www.taylorfrancis.com/books/9781003213307</v>
      </c>
      <c r="P69" s="212" t="s">
        <v>14722</v>
      </c>
    </row>
    <row r="70" spans="1:16">
      <c r="A70" s="208">
        <v>69</v>
      </c>
      <c r="B70" s="209" t="s">
        <v>5361</v>
      </c>
      <c r="C70" s="209" t="s">
        <v>12548</v>
      </c>
      <c r="D70" s="210" t="s">
        <v>14723</v>
      </c>
      <c r="E70" s="210" t="s">
        <v>14724</v>
      </c>
      <c r="F70" s="209" t="s">
        <v>14725</v>
      </c>
      <c r="G70" s="211">
        <v>1</v>
      </c>
      <c r="H70" s="211">
        <v>1</v>
      </c>
      <c r="I70" s="209" t="s">
        <v>14726</v>
      </c>
      <c r="J70" s="209" t="s">
        <v>5446</v>
      </c>
      <c r="K70" s="211">
        <v>2021</v>
      </c>
      <c r="L70" s="209" t="s">
        <v>11907</v>
      </c>
      <c r="M70" s="209"/>
      <c r="N70" s="209" t="s">
        <v>10656</v>
      </c>
      <c r="O70" s="218" t="str">
        <f t="shared" si="1"/>
        <v>https://www.taylorfrancis.com/books/9781003152569</v>
      </c>
      <c r="P70" s="212" t="s">
        <v>14727</v>
      </c>
    </row>
    <row r="71" spans="1:16">
      <c r="A71" s="208">
        <v>70</v>
      </c>
      <c r="B71" s="209" t="s">
        <v>5361</v>
      </c>
      <c r="C71" s="209" t="s">
        <v>12575</v>
      </c>
      <c r="D71" s="210" t="s">
        <v>14728</v>
      </c>
      <c r="E71" s="210" t="s">
        <v>14729</v>
      </c>
      <c r="F71" s="209" t="s">
        <v>14730</v>
      </c>
      <c r="G71" s="211">
        <v>1</v>
      </c>
      <c r="H71" s="211">
        <v>1</v>
      </c>
      <c r="I71" s="209" t="s">
        <v>14731</v>
      </c>
      <c r="J71" s="209" t="s">
        <v>5446</v>
      </c>
      <c r="K71" s="211">
        <v>2020</v>
      </c>
      <c r="L71" s="209" t="s">
        <v>11907</v>
      </c>
      <c r="M71" s="209"/>
      <c r="N71" s="209" t="s">
        <v>10656</v>
      </c>
      <c r="O71" s="218" t="str">
        <f t="shared" si="1"/>
        <v>https://www.taylorfrancis.com/books/9781003010548</v>
      </c>
      <c r="P71" s="212" t="s">
        <v>14732</v>
      </c>
    </row>
    <row r="72" spans="1:16">
      <c r="A72" s="208">
        <v>71</v>
      </c>
      <c r="B72" s="209" t="s">
        <v>5361</v>
      </c>
      <c r="C72" s="209" t="s">
        <v>12575</v>
      </c>
      <c r="D72" s="210" t="s">
        <v>14733</v>
      </c>
      <c r="E72" s="210" t="s">
        <v>14734</v>
      </c>
      <c r="F72" s="209" t="s">
        <v>14735</v>
      </c>
      <c r="G72" s="211">
        <v>1</v>
      </c>
      <c r="H72" s="211">
        <v>1</v>
      </c>
      <c r="I72" s="209" t="s">
        <v>14736</v>
      </c>
      <c r="J72" s="209" t="s">
        <v>5446</v>
      </c>
      <c r="K72" s="211">
        <v>2019</v>
      </c>
      <c r="L72" s="209" t="s">
        <v>11907</v>
      </c>
      <c r="M72" s="209"/>
      <c r="N72" s="209" t="s">
        <v>10656</v>
      </c>
      <c r="O72" s="218" t="str">
        <f t="shared" si="1"/>
        <v>https://www.taylorfrancis.com/books/9780429055324</v>
      </c>
      <c r="P72" s="212" t="s">
        <v>14737</v>
      </c>
    </row>
    <row r="73" spans="1:16">
      <c r="A73" s="208">
        <v>72</v>
      </c>
      <c r="B73" s="209" t="s">
        <v>5361</v>
      </c>
      <c r="C73" s="209" t="s">
        <v>12659</v>
      </c>
      <c r="D73" s="210" t="s">
        <v>14738</v>
      </c>
      <c r="E73" s="210" t="s">
        <v>14739</v>
      </c>
      <c r="F73" s="209" t="s">
        <v>14740</v>
      </c>
      <c r="G73" s="211">
        <v>1</v>
      </c>
      <c r="H73" s="211">
        <v>1</v>
      </c>
      <c r="I73" s="209" t="s">
        <v>14741</v>
      </c>
      <c r="J73" s="209" t="s">
        <v>5446</v>
      </c>
      <c r="K73" s="211">
        <v>2022</v>
      </c>
      <c r="L73" s="209" t="s">
        <v>11907</v>
      </c>
      <c r="M73" s="209"/>
      <c r="N73" s="209" t="s">
        <v>10656</v>
      </c>
      <c r="O73" s="218" t="str">
        <f t="shared" si="1"/>
        <v>https://www.taylorfrancis.com/books/9781003121626</v>
      </c>
      <c r="P73" s="212" t="s">
        <v>14742</v>
      </c>
    </row>
    <row r="74" spans="1:16">
      <c r="A74" s="208">
        <v>73</v>
      </c>
      <c r="B74" s="209" t="s">
        <v>5361</v>
      </c>
      <c r="C74" s="209" t="s">
        <v>12623</v>
      </c>
      <c r="D74" s="210" t="s">
        <v>14743</v>
      </c>
      <c r="E74" s="210" t="s">
        <v>14744</v>
      </c>
      <c r="F74" s="209" t="s">
        <v>14745</v>
      </c>
      <c r="G74" s="211">
        <v>1</v>
      </c>
      <c r="H74" s="211">
        <v>1</v>
      </c>
      <c r="I74" s="209" t="s">
        <v>14746</v>
      </c>
      <c r="J74" s="209" t="s">
        <v>5446</v>
      </c>
      <c r="K74" s="211">
        <v>2020</v>
      </c>
      <c r="L74" s="209" t="s">
        <v>11907</v>
      </c>
      <c r="M74" s="209"/>
      <c r="N74" s="209" t="s">
        <v>10656</v>
      </c>
      <c r="O74" s="218" t="str">
        <f t="shared" si="1"/>
        <v>https://www.taylorfrancis.com/books/9780429318610</v>
      </c>
      <c r="P74" s="212" t="s">
        <v>14747</v>
      </c>
    </row>
    <row r="75" spans="1:16">
      <c r="A75" s="208">
        <v>74</v>
      </c>
      <c r="B75" s="209" t="s">
        <v>5361</v>
      </c>
      <c r="C75" s="209" t="s">
        <v>14518</v>
      </c>
      <c r="D75" s="210" t="s">
        <v>14748</v>
      </c>
      <c r="E75" s="210" t="s">
        <v>14749</v>
      </c>
      <c r="F75" s="209" t="s">
        <v>14750</v>
      </c>
      <c r="G75" s="211">
        <v>1</v>
      </c>
      <c r="H75" s="211">
        <v>1</v>
      </c>
      <c r="I75" s="209" t="s">
        <v>14751</v>
      </c>
      <c r="J75" s="209" t="s">
        <v>5446</v>
      </c>
      <c r="K75" s="211">
        <v>2022</v>
      </c>
      <c r="L75" s="209" t="s">
        <v>11907</v>
      </c>
      <c r="M75" s="209"/>
      <c r="N75" s="209" t="s">
        <v>10656</v>
      </c>
      <c r="O75" s="218" t="str">
        <f t="shared" si="1"/>
        <v>https://www.taylorfrancis.com/books/9781003230861</v>
      </c>
      <c r="P75" s="212" t="s">
        <v>14752</v>
      </c>
    </row>
    <row r="76" spans="1:16">
      <c r="A76" s="208">
        <v>75</v>
      </c>
      <c r="B76" s="209" t="s">
        <v>5361</v>
      </c>
      <c r="C76" s="209" t="s">
        <v>12575</v>
      </c>
      <c r="D76" s="210" t="s">
        <v>14753</v>
      </c>
      <c r="E76" s="210" t="s">
        <v>14754</v>
      </c>
      <c r="F76" s="209" t="s">
        <v>14755</v>
      </c>
      <c r="G76" s="211">
        <v>1</v>
      </c>
      <c r="H76" s="211">
        <v>1</v>
      </c>
      <c r="I76" s="209" t="s">
        <v>14756</v>
      </c>
      <c r="J76" s="209" t="s">
        <v>5446</v>
      </c>
      <c r="K76" s="211">
        <v>2021</v>
      </c>
      <c r="L76" s="209" t="s">
        <v>11907</v>
      </c>
      <c r="M76" s="209"/>
      <c r="N76" s="209" t="s">
        <v>10656</v>
      </c>
      <c r="O76" s="218" t="str">
        <f t="shared" si="1"/>
        <v>https://www.taylorfrancis.com/books/9781003039327</v>
      </c>
      <c r="P76" s="212" t="s">
        <v>14757</v>
      </c>
    </row>
    <row r="77" spans="1:16">
      <c r="A77" s="208">
        <v>76</v>
      </c>
      <c r="B77" s="209" t="s">
        <v>5361</v>
      </c>
      <c r="C77" s="209" t="s">
        <v>12744</v>
      </c>
      <c r="D77" s="210" t="s">
        <v>14758</v>
      </c>
      <c r="E77" s="210" t="s">
        <v>14759</v>
      </c>
      <c r="F77" s="209" t="s">
        <v>14760</v>
      </c>
      <c r="G77" s="211">
        <v>1</v>
      </c>
      <c r="H77" s="211">
        <v>1</v>
      </c>
      <c r="I77" s="209" t="s">
        <v>14761</v>
      </c>
      <c r="J77" s="209" t="s">
        <v>5446</v>
      </c>
      <c r="K77" s="211">
        <v>2020</v>
      </c>
      <c r="L77" s="209" t="s">
        <v>11907</v>
      </c>
      <c r="M77" s="209"/>
      <c r="N77" s="209" t="s">
        <v>10656</v>
      </c>
      <c r="O77" s="218" t="str">
        <f t="shared" si="1"/>
        <v>https://www.taylorfrancis.com/books/9780429283246</v>
      </c>
      <c r="P77" s="212" t="s">
        <v>14762</v>
      </c>
    </row>
    <row r="78" spans="1:16">
      <c r="A78" s="208">
        <v>77</v>
      </c>
      <c r="B78" s="209" t="s">
        <v>5361</v>
      </c>
      <c r="C78" s="209" t="s">
        <v>12548</v>
      </c>
      <c r="D78" s="210" t="s">
        <v>14763</v>
      </c>
      <c r="E78" s="210" t="s">
        <v>14764</v>
      </c>
      <c r="F78" s="209" t="s">
        <v>14765</v>
      </c>
      <c r="G78" s="211">
        <v>1</v>
      </c>
      <c r="H78" s="211">
        <v>1</v>
      </c>
      <c r="I78" s="209" t="s">
        <v>14766</v>
      </c>
      <c r="J78" s="209" t="s">
        <v>5446</v>
      </c>
      <c r="K78" s="211">
        <v>2021</v>
      </c>
      <c r="L78" s="209" t="s">
        <v>11907</v>
      </c>
      <c r="M78" s="209"/>
      <c r="N78" s="209" t="s">
        <v>10656</v>
      </c>
      <c r="O78" s="218" t="str">
        <f t="shared" si="1"/>
        <v>https://www.taylorfrancis.com/books/9781003019718</v>
      </c>
      <c r="P78" s="212" t="s">
        <v>14767</v>
      </c>
    </row>
    <row r="79" spans="1:16">
      <c r="A79" s="208">
        <v>78</v>
      </c>
      <c r="B79" s="209" t="s">
        <v>5361</v>
      </c>
      <c r="C79" s="209" t="s">
        <v>12548</v>
      </c>
      <c r="D79" s="210" t="s">
        <v>14768</v>
      </c>
      <c r="E79" s="210" t="s">
        <v>14769</v>
      </c>
      <c r="F79" s="209" t="s">
        <v>14770</v>
      </c>
      <c r="G79" s="211">
        <v>1</v>
      </c>
      <c r="H79" s="211">
        <v>1</v>
      </c>
      <c r="I79" s="209" t="s">
        <v>14771</v>
      </c>
      <c r="J79" s="209" t="s">
        <v>5446</v>
      </c>
      <c r="K79" s="211">
        <v>2020</v>
      </c>
      <c r="L79" s="209" t="s">
        <v>11907</v>
      </c>
      <c r="M79" s="209"/>
      <c r="N79" s="209" t="s">
        <v>10656</v>
      </c>
      <c r="O79" s="218" t="str">
        <f t="shared" si="1"/>
        <v>https://www.taylorfrancis.com/books/9780429464782</v>
      </c>
      <c r="P79" s="212" t="s">
        <v>14772</v>
      </c>
    </row>
    <row r="80" spans="1:16">
      <c r="A80" s="208">
        <v>79</v>
      </c>
      <c r="B80" s="209" t="s">
        <v>5361</v>
      </c>
      <c r="C80" s="209" t="s">
        <v>12659</v>
      </c>
      <c r="D80" s="210" t="s">
        <v>14773</v>
      </c>
      <c r="E80" s="210" t="s">
        <v>14774</v>
      </c>
      <c r="F80" s="209" t="s">
        <v>14775</v>
      </c>
      <c r="G80" s="211">
        <v>1</v>
      </c>
      <c r="H80" s="211">
        <v>1</v>
      </c>
      <c r="I80" s="209" t="s">
        <v>14776</v>
      </c>
      <c r="J80" s="209" t="s">
        <v>5446</v>
      </c>
      <c r="K80" s="211">
        <v>2022</v>
      </c>
      <c r="L80" s="209" t="s">
        <v>11907</v>
      </c>
      <c r="M80" s="209"/>
      <c r="N80" s="209" t="s">
        <v>10656</v>
      </c>
      <c r="O80" s="218" t="str">
        <f t="shared" si="1"/>
        <v>https://www.taylorfrancis.com/books/9781003171829</v>
      </c>
      <c r="P80" s="212" t="s">
        <v>14777</v>
      </c>
    </row>
    <row r="81" spans="1:16">
      <c r="A81" s="208">
        <v>80</v>
      </c>
      <c r="B81" s="209" t="s">
        <v>5361</v>
      </c>
      <c r="C81" s="209" t="s">
        <v>12943</v>
      </c>
      <c r="D81" s="210" t="s">
        <v>14778</v>
      </c>
      <c r="E81" s="210" t="s">
        <v>14779</v>
      </c>
      <c r="F81" s="209" t="s">
        <v>14780</v>
      </c>
      <c r="G81" s="211">
        <v>1</v>
      </c>
      <c r="H81" s="211">
        <v>1</v>
      </c>
      <c r="I81" s="209" t="s">
        <v>14781</v>
      </c>
      <c r="J81" s="209" t="s">
        <v>5446</v>
      </c>
      <c r="K81" s="211">
        <v>2021</v>
      </c>
      <c r="L81" s="209" t="s">
        <v>11907</v>
      </c>
      <c r="M81" s="209"/>
      <c r="N81" s="209" t="s">
        <v>10656</v>
      </c>
      <c r="O81" s="218" t="str">
        <f t="shared" si="1"/>
        <v>https://www.taylorfrancis.com/books/9780429294051</v>
      </c>
      <c r="P81" s="212" t="s">
        <v>14782</v>
      </c>
    </row>
    <row r="82" spans="1:16">
      <c r="A82" s="208">
        <v>81</v>
      </c>
      <c r="B82" s="209" t="s">
        <v>5361</v>
      </c>
      <c r="C82" s="209" t="s">
        <v>12548</v>
      </c>
      <c r="D82" s="210" t="s">
        <v>14783</v>
      </c>
      <c r="E82" s="210" t="s">
        <v>14784</v>
      </c>
      <c r="F82" s="209" t="s">
        <v>14785</v>
      </c>
      <c r="G82" s="211">
        <v>1</v>
      </c>
      <c r="H82" s="211">
        <v>1</v>
      </c>
      <c r="I82" s="209" t="s">
        <v>14786</v>
      </c>
      <c r="J82" s="209" t="s">
        <v>5446</v>
      </c>
      <c r="K82" s="211">
        <v>2022</v>
      </c>
      <c r="L82" s="209" t="s">
        <v>11907</v>
      </c>
      <c r="M82" s="209"/>
      <c r="N82" s="209" t="s">
        <v>10656</v>
      </c>
      <c r="O82" s="218" t="str">
        <f t="shared" si="1"/>
        <v>https://www.taylorfrancis.com/books/9781003048381</v>
      </c>
      <c r="P82" s="212" t="s">
        <v>14787</v>
      </c>
    </row>
    <row r="83" spans="1:16">
      <c r="A83" s="208">
        <v>82</v>
      </c>
      <c r="B83" s="209" t="s">
        <v>5361</v>
      </c>
      <c r="C83" s="209" t="s">
        <v>12659</v>
      </c>
      <c r="D83" s="210" t="s">
        <v>14788</v>
      </c>
      <c r="E83" s="210" t="s">
        <v>14789</v>
      </c>
      <c r="F83" s="209" t="s">
        <v>14790</v>
      </c>
      <c r="G83" s="211">
        <v>1</v>
      </c>
      <c r="H83" s="211">
        <v>1</v>
      </c>
      <c r="I83" s="209" t="s">
        <v>14791</v>
      </c>
      <c r="J83" s="209" t="s">
        <v>5446</v>
      </c>
      <c r="K83" s="211">
        <v>2020</v>
      </c>
      <c r="L83" s="209" t="s">
        <v>11907</v>
      </c>
      <c r="M83" s="209"/>
      <c r="N83" s="209" t="s">
        <v>10656</v>
      </c>
      <c r="O83" s="218" t="str">
        <f t="shared" si="1"/>
        <v>https://www.taylorfrancis.com/books/9780429486784</v>
      </c>
      <c r="P83" s="212" t="s">
        <v>14792</v>
      </c>
    </row>
    <row r="84" spans="1:16">
      <c r="A84" s="208">
        <v>83</v>
      </c>
      <c r="B84" s="209" t="s">
        <v>5361</v>
      </c>
      <c r="C84" s="209" t="s">
        <v>12575</v>
      </c>
      <c r="D84" s="210" t="s">
        <v>14793</v>
      </c>
      <c r="E84" s="210" t="s">
        <v>14794</v>
      </c>
      <c r="F84" s="209" t="s">
        <v>14795</v>
      </c>
      <c r="G84" s="211">
        <v>1</v>
      </c>
      <c r="H84" s="211">
        <v>1</v>
      </c>
      <c r="I84" s="209" t="s">
        <v>14796</v>
      </c>
      <c r="J84" s="209" t="s">
        <v>5446</v>
      </c>
      <c r="K84" s="211">
        <v>2022</v>
      </c>
      <c r="L84" s="209" t="s">
        <v>11907</v>
      </c>
      <c r="M84" s="209"/>
      <c r="N84" s="209" t="s">
        <v>10656</v>
      </c>
      <c r="O84" s="218" t="str">
        <f t="shared" si="1"/>
        <v>https://www.taylorfrancis.com/books/9781003102298</v>
      </c>
      <c r="P84" s="212" t="s">
        <v>14797</v>
      </c>
    </row>
    <row r="85" spans="1:16">
      <c r="A85" s="208">
        <v>84</v>
      </c>
      <c r="B85" s="209" t="s">
        <v>5361</v>
      </c>
      <c r="C85" s="209" t="s">
        <v>12575</v>
      </c>
      <c r="D85" s="210" t="s">
        <v>14798</v>
      </c>
      <c r="E85" s="210" t="s">
        <v>14799</v>
      </c>
      <c r="F85" s="209" t="s">
        <v>14800</v>
      </c>
      <c r="G85" s="211">
        <v>1</v>
      </c>
      <c r="H85" s="211">
        <v>1</v>
      </c>
      <c r="I85" s="209" t="s">
        <v>14801</v>
      </c>
      <c r="J85" s="209" t="s">
        <v>5446</v>
      </c>
      <c r="K85" s="211">
        <v>2021</v>
      </c>
      <c r="L85" s="209" t="s">
        <v>11907</v>
      </c>
      <c r="M85" s="209"/>
      <c r="N85" s="209" t="s">
        <v>10656</v>
      </c>
      <c r="O85" s="218" t="str">
        <f t="shared" si="1"/>
        <v>https://www.taylorfrancis.com/books/9781315117072</v>
      </c>
      <c r="P85" s="212" t="s">
        <v>14802</v>
      </c>
    </row>
    <row r="86" spans="1:16">
      <c r="A86" s="208">
        <v>85</v>
      </c>
      <c r="B86" s="209" t="s">
        <v>5361</v>
      </c>
      <c r="C86" s="209" t="s">
        <v>14518</v>
      </c>
      <c r="D86" s="210" t="s">
        <v>14803</v>
      </c>
      <c r="E86" s="210" t="s">
        <v>14804</v>
      </c>
      <c r="F86" s="209" t="s">
        <v>14805</v>
      </c>
      <c r="G86" s="211">
        <v>1</v>
      </c>
      <c r="H86" s="211">
        <v>1</v>
      </c>
      <c r="I86" s="209" t="s">
        <v>14806</v>
      </c>
      <c r="J86" s="209" t="s">
        <v>5446</v>
      </c>
      <c r="K86" s="211">
        <v>2022</v>
      </c>
      <c r="L86" s="209" t="s">
        <v>11907</v>
      </c>
      <c r="M86" s="209"/>
      <c r="N86" s="209" t="s">
        <v>10656</v>
      </c>
      <c r="O86" s="218" t="str">
        <f t="shared" si="1"/>
        <v>https://www.taylorfrancis.com/books/9781003026471</v>
      </c>
      <c r="P86" s="212" t="s">
        <v>14807</v>
      </c>
    </row>
    <row r="87" spans="1:16">
      <c r="A87" s="208">
        <v>86</v>
      </c>
      <c r="B87" s="209" t="s">
        <v>5361</v>
      </c>
      <c r="C87" s="209" t="s">
        <v>12788</v>
      </c>
      <c r="D87" s="210" t="s">
        <v>14808</v>
      </c>
      <c r="E87" s="210" t="s">
        <v>14809</v>
      </c>
      <c r="F87" s="209" t="s">
        <v>14810</v>
      </c>
      <c r="G87" s="211">
        <v>1</v>
      </c>
      <c r="H87" s="211">
        <v>1</v>
      </c>
      <c r="I87" s="209" t="s">
        <v>14811</v>
      </c>
      <c r="J87" s="209" t="s">
        <v>5446</v>
      </c>
      <c r="K87" s="211">
        <v>2019</v>
      </c>
      <c r="L87" s="209" t="s">
        <v>11907</v>
      </c>
      <c r="M87" s="209"/>
      <c r="N87" s="209" t="s">
        <v>10656</v>
      </c>
      <c r="O87" s="218" t="str">
        <f t="shared" si="1"/>
        <v>https://www.taylorfrancis.com/books/9780429504075</v>
      </c>
      <c r="P87" s="212" t="s">
        <v>14812</v>
      </c>
    </row>
    <row r="88" spans="1:16">
      <c r="A88" s="208">
        <v>87</v>
      </c>
      <c r="B88" s="209" t="s">
        <v>5361</v>
      </c>
      <c r="C88" s="209" t="s">
        <v>12943</v>
      </c>
      <c r="D88" s="210" t="s">
        <v>14813</v>
      </c>
      <c r="E88" s="210" t="s">
        <v>14814</v>
      </c>
      <c r="F88" s="209" t="s">
        <v>14815</v>
      </c>
      <c r="G88" s="211">
        <v>1</v>
      </c>
      <c r="H88" s="211">
        <v>4</v>
      </c>
      <c r="I88" s="209" t="s">
        <v>14816</v>
      </c>
      <c r="J88" s="209" t="s">
        <v>5446</v>
      </c>
      <c r="K88" s="211">
        <v>2019</v>
      </c>
      <c r="L88" s="209" t="s">
        <v>11907</v>
      </c>
      <c r="M88" s="209"/>
      <c r="N88" s="209" t="s">
        <v>10656</v>
      </c>
      <c r="O88" s="218" t="str">
        <f t="shared" si="1"/>
        <v>https://www.taylorfrancis.com/books/9781315113388</v>
      </c>
      <c r="P88" s="212" t="s">
        <v>14817</v>
      </c>
    </row>
    <row r="89" spans="1:16">
      <c r="A89" s="208">
        <v>88</v>
      </c>
      <c r="B89" s="209" t="s">
        <v>5361</v>
      </c>
      <c r="C89" s="209" t="s">
        <v>12548</v>
      </c>
      <c r="D89" s="210" t="s">
        <v>14818</v>
      </c>
      <c r="E89" s="210" t="s">
        <v>14819</v>
      </c>
      <c r="F89" s="209" t="s">
        <v>14820</v>
      </c>
      <c r="G89" s="211">
        <v>1</v>
      </c>
      <c r="H89" s="211">
        <v>1</v>
      </c>
      <c r="I89" s="209" t="s">
        <v>14821</v>
      </c>
      <c r="J89" s="209" t="s">
        <v>5446</v>
      </c>
      <c r="K89" s="211">
        <v>2021</v>
      </c>
      <c r="L89" s="209" t="s">
        <v>11907</v>
      </c>
      <c r="M89" s="209"/>
      <c r="N89" s="209" t="s">
        <v>10656</v>
      </c>
      <c r="O89" s="218" t="str">
        <f t="shared" si="1"/>
        <v>https://www.taylorfrancis.com/books/9781003147213</v>
      </c>
      <c r="P89" s="212" t="s">
        <v>14822</v>
      </c>
    </row>
    <row r="90" spans="1:16">
      <c r="A90" s="208">
        <v>89</v>
      </c>
      <c r="B90" s="209" t="s">
        <v>5361</v>
      </c>
      <c r="C90" s="209" t="s">
        <v>14693</v>
      </c>
      <c r="D90" s="210" t="s">
        <v>14823</v>
      </c>
      <c r="E90" s="210" t="s">
        <v>14824</v>
      </c>
      <c r="F90" s="209" t="s">
        <v>14825</v>
      </c>
      <c r="G90" s="211">
        <v>1</v>
      </c>
      <c r="H90" s="211">
        <v>6</v>
      </c>
      <c r="I90" s="209" t="s">
        <v>14826</v>
      </c>
      <c r="J90" s="209" t="s">
        <v>5446</v>
      </c>
      <c r="K90" s="211">
        <v>2021</v>
      </c>
      <c r="L90" s="209" t="s">
        <v>11907</v>
      </c>
      <c r="M90" s="209"/>
      <c r="N90" s="209" t="s">
        <v>10656</v>
      </c>
      <c r="O90" s="218" t="str">
        <f t="shared" si="1"/>
        <v>https://www.taylorfrancis.com/books/9781003137658</v>
      </c>
      <c r="P90" s="212" t="s">
        <v>14827</v>
      </c>
    </row>
    <row r="91" spans="1:16">
      <c r="A91" s="208">
        <v>90</v>
      </c>
      <c r="B91" s="209" t="s">
        <v>5361</v>
      </c>
      <c r="C91" s="209" t="s">
        <v>12575</v>
      </c>
      <c r="D91" s="210" t="s">
        <v>14828</v>
      </c>
      <c r="E91" s="210" t="s">
        <v>14829</v>
      </c>
      <c r="F91" s="209" t="s">
        <v>14830</v>
      </c>
      <c r="G91" s="211">
        <v>1</v>
      </c>
      <c r="H91" s="211">
        <v>1</v>
      </c>
      <c r="I91" s="209" t="s">
        <v>14831</v>
      </c>
      <c r="J91" s="209" t="s">
        <v>5446</v>
      </c>
      <c r="K91" s="211">
        <v>2020</v>
      </c>
      <c r="L91" s="209" t="s">
        <v>11907</v>
      </c>
      <c r="M91" s="209"/>
      <c r="N91" s="209" t="s">
        <v>10656</v>
      </c>
      <c r="O91" s="218" t="str">
        <f t="shared" si="1"/>
        <v>https://www.taylorfrancis.com/books/9780429280818</v>
      </c>
      <c r="P91" s="212" t="s">
        <v>14832</v>
      </c>
    </row>
    <row r="92" spans="1:16">
      <c r="A92" s="208">
        <v>91</v>
      </c>
      <c r="B92" s="209" t="s">
        <v>5361</v>
      </c>
      <c r="C92" s="209" t="s">
        <v>12659</v>
      </c>
      <c r="D92" s="210" t="s">
        <v>14833</v>
      </c>
      <c r="E92" s="210" t="s">
        <v>14834</v>
      </c>
      <c r="F92" s="209" t="s">
        <v>14835</v>
      </c>
      <c r="G92" s="211">
        <v>1</v>
      </c>
      <c r="H92" s="211">
        <v>1</v>
      </c>
      <c r="I92" s="209" t="s">
        <v>14836</v>
      </c>
      <c r="J92" s="209" t="s">
        <v>5446</v>
      </c>
      <c r="K92" s="211">
        <v>2021</v>
      </c>
      <c r="L92" s="209" t="s">
        <v>11907</v>
      </c>
      <c r="M92" s="209"/>
      <c r="N92" s="209" t="s">
        <v>10656</v>
      </c>
      <c r="O92" s="218" t="str">
        <f t="shared" si="1"/>
        <v>https://www.taylorfrancis.com/books/9781003150664</v>
      </c>
      <c r="P92" s="212" t="s">
        <v>14837</v>
      </c>
    </row>
    <row r="93" spans="1:16">
      <c r="A93" s="208">
        <v>92</v>
      </c>
      <c r="B93" s="209" t="s">
        <v>5361</v>
      </c>
      <c r="C93" s="209" t="s">
        <v>12659</v>
      </c>
      <c r="D93" s="210" t="s">
        <v>14838</v>
      </c>
      <c r="E93" s="210" t="s">
        <v>14839</v>
      </c>
      <c r="F93" s="209" t="s">
        <v>14840</v>
      </c>
      <c r="G93" s="211">
        <v>1</v>
      </c>
      <c r="H93" s="211">
        <v>1</v>
      </c>
      <c r="I93" s="209" t="s">
        <v>14841</v>
      </c>
      <c r="J93" s="209" t="s">
        <v>5446</v>
      </c>
      <c r="K93" s="211">
        <v>2022</v>
      </c>
      <c r="L93" s="209" t="s">
        <v>11907</v>
      </c>
      <c r="M93" s="209"/>
      <c r="N93" s="209" t="s">
        <v>10656</v>
      </c>
      <c r="O93" s="218" t="str">
        <f t="shared" si="1"/>
        <v>https://www.taylorfrancis.com/books/9781003142751</v>
      </c>
      <c r="P93" s="212" t="s">
        <v>14842</v>
      </c>
    </row>
    <row r="94" spans="1:16">
      <c r="A94" s="208">
        <v>93</v>
      </c>
      <c r="B94" s="209" t="s">
        <v>5361</v>
      </c>
      <c r="C94" s="209" t="s">
        <v>14518</v>
      </c>
      <c r="D94" s="210" t="s">
        <v>14843</v>
      </c>
      <c r="E94" s="210" t="s">
        <v>14844</v>
      </c>
      <c r="F94" s="209" t="s">
        <v>14845</v>
      </c>
      <c r="G94" s="211">
        <v>1</v>
      </c>
      <c r="H94" s="211">
        <v>2</v>
      </c>
      <c r="I94" s="209" t="s">
        <v>14846</v>
      </c>
      <c r="J94" s="209" t="s">
        <v>5446</v>
      </c>
      <c r="K94" s="211">
        <v>2022</v>
      </c>
      <c r="L94" s="209" t="s">
        <v>11907</v>
      </c>
      <c r="M94" s="209"/>
      <c r="N94" s="209" t="s">
        <v>10656</v>
      </c>
      <c r="O94" s="218" t="str">
        <f t="shared" si="1"/>
        <v>https://www.taylorfrancis.com/books/9781003004066</v>
      </c>
      <c r="P94" s="212" t="s">
        <v>14847</v>
      </c>
    </row>
    <row r="95" spans="1:16">
      <c r="A95" s="208">
        <v>94</v>
      </c>
      <c r="B95" s="209" t="s">
        <v>5361</v>
      </c>
      <c r="C95" s="209" t="s">
        <v>12605</v>
      </c>
      <c r="D95" s="210" t="s">
        <v>14848</v>
      </c>
      <c r="E95" s="210" t="s">
        <v>14849</v>
      </c>
      <c r="F95" s="209" t="s">
        <v>14850</v>
      </c>
      <c r="G95" s="211">
        <v>1</v>
      </c>
      <c r="H95" s="211">
        <v>1</v>
      </c>
      <c r="I95" s="209" t="s">
        <v>14851</v>
      </c>
      <c r="J95" s="209" t="s">
        <v>5446</v>
      </c>
      <c r="K95" s="211">
        <v>2022</v>
      </c>
      <c r="L95" s="209" t="s">
        <v>11907</v>
      </c>
      <c r="M95" s="209"/>
      <c r="N95" s="209" t="s">
        <v>10656</v>
      </c>
      <c r="O95" s="218" t="str">
        <f t="shared" si="1"/>
        <v>https://www.taylorfrancis.com/books/9781003175155</v>
      </c>
      <c r="P95" s="212" t="s">
        <v>14852</v>
      </c>
    </row>
    <row r="96" spans="1:16">
      <c r="A96" s="208">
        <v>95</v>
      </c>
      <c r="B96" s="209" t="s">
        <v>5361</v>
      </c>
      <c r="C96" s="209" t="s">
        <v>12659</v>
      </c>
      <c r="D96" s="210" t="s">
        <v>14853</v>
      </c>
      <c r="E96" s="210" t="s">
        <v>14854</v>
      </c>
      <c r="F96" s="209" t="s">
        <v>14855</v>
      </c>
      <c r="G96" s="211">
        <v>1</v>
      </c>
      <c r="H96" s="211">
        <v>1</v>
      </c>
      <c r="I96" s="209" t="s">
        <v>14856</v>
      </c>
      <c r="J96" s="209" t="s">
        <v>5446</v>
      </c>
      <c r="K96" s="211">
        <v>2022</v>
      </c>
      <c r="L96" s="209" t="s">
        <v>11907</v>
      </c>
      <c r="M96" s="209"/>
      <c r="N96" s="209" t="s">
        <v>10656</v>
      </c>
      <c r="O96" s="218" t="str">
        <f t="shared" si="1"/>
        <v>https://www.taylorfrancis.com/books/9781003196532</v>
      </c>
      <c r="P96" s="212" t="s">
        <v>14857</v>
      </c>
    </row>
    <row r="97" spans="1:17">
      <c r="A97" s="208">
        <v>96</v>
      </c>
      <c r="B97" s="209" t="s">
        <v>5361</v>
      </c>
      <c r="C97" s="209" t="s">
        <v>12548</v>
      </c>
      <c r="D97" s="210" t="s">
        <v>14858</v>
      </c>
      <c r="E97" s="210" t="s">
        <v>14859</v>
      </c>
      <c r="F97" s="209" t="s">
        <v>14860</v>
      </c>
      <c r="G97" s="211">
        <v>1</v>
      </c>
      <c r="H97" s="211">
        <v>1</v>
      </c>
      <c r="I97" s="209" t="s">
        <v>14861</v>
      </c>
      <c r="J97" s="209" t="s">
        <v>5446</v>
      </c>
      <c r="K97" s="211">
        <v>2022</v>
      </c>
      <c r="L97" s="209" t="s">
        <v>11907</v>
      </c>
      <c r="M97" s="209"/>
      <c r="N97" s="209" t="s">
        <v>10656</v>
      </c>
      <c r="O97" s="218" t="str">
        <f t="shared" si="1"/>
        <v>https://www.taylorfrancis.com/books/9781003241416</v>
      </c>
      <c r="P97" s="212" t="s">
        <v>14862</v>
      </c>
    </row>
    <row r="98" spans="1:17">
      <c r="A98" s="208">
        <v>97</v>
      </c>
      <c r="B98" s="209" t="s">
        <v>5361</v>
      </c>
      <c r="C98" s="209" t="s">
        <v>12548</v>
      </c>
      <c r="D98" s="210" t="s">
        <v>14863</v>
      </c>
      <c r="E98" s="210" t="s">
        <v>14864</v>
      </c>
      <c r="F98" s="209" t="s">
        <v>14865</v>
      </c>
      <c r="G98" s="211">
        <v>1</v>
      </c>
      <c r="H98" s="211">
        <v>2</v>
      </c>
      <c r="I98" s="209" t="s">
        <v>14866</v>
      </c>
      <c r="J98" s="209" t="s">
        <v>5446</v>
      </c>
      <c r="K98" s="211">
        <v>2021</v>
      </c>
      <c r="L98" s="209" t="s">
        <v>11907</v>
      </c>
      <c r="M98" s="209"/>
      <c r="N98" s="209" t="s">
        <v>10656</v>
      </c>
      <c r="O98" s="218" t="str">
        <f t="shared" si="1"/>
        <v>https://www.taylorfrancis.com/books/9781003130604</v>
      </c>
      <c r="P98" s="212" t="s">
        <v>14867</v>
      </c>
    </row>
    <row r="99" spans="1:17">
      <c r="A99" s="208">
        <v>98</v>
      </c>
      <c r="B99" s="209" t="s">
        <v>5361</v>
      </c>
      <c r="C99" s="209" t="s">
        <v>12548</v>
      </c>
      <c r="D99" s="210" t="s">
        <v>14868</v>
      </c>
      <c r="E99" s="210" t="s">
        <v>14869</v>
      </c>
      <c r="F99" s="209" t="s">
        <v>14870</v>
      </c>
      <c r="G99" s="211">
        <v>1</v>
      </c>
      <c r="H99" s="211">
        <v>1</v>
      </c>
      <c r="I99" s="209" t="s">
        <v>14871</v>
      </c>
      <c r="J99" s="209" t="s">
        <v>5446</v>
      </c>
      <c r="K99" s="211">
        <v>2022</v>
      </c>
      <c r="L99" s="209" t="s">
        <v>11907</v>
      </c>
      <c r="M99" s="209"/>
      <c r="N99" s="209" t="s">
        <v>10656</v>
      </c>
      <c r="O99" s="218" t="str">
        <f t="shared" si="1"/>
        <v>https://www.taylorfrancis.com/books/9781315168067</v>
      </c>
      <c r="P99" s="212" t="s">
        <v>14872</v>
      </c>
    </row>
    <row r="100" spans="1:17">
      <c r="A100" s="208">
        <v>99</v>
      </c>
      <c r="B100" s="209" t="s">
        <v>5361</v>
      </c>
      <c r="C100" s="209" t="s">
        <v>14693</v>
      </c>
      <c r="D100" s="210" t="s">
        <v>14873</v>
      </c>
      <c r="E100" s="210" t="s">
        <v>14874</v>
      </c>
      <c r="F100" s="209" t="s">
        <v>14875</v>
      </c>
      <c r="G100" s="211">
        <v>1</v>
      </c>
      <c r="H100" s="211">
        <v>1</v>
      </c>
      <c r="I100" s="209" t="s">
        <v>14876</v>
      </c>
      <c r="J100" s="209" t="s">
        <v>5446</v>
      </c>
      <c r="K100" s="211">
        <v>2020</v>
      </c>
      <c r="L100" s="209" t="s">
        <v>11907</v>
      </c>
      <c r="M100" s="209"/>
      <c r="N100" s="209" t="s">
        <v>10656</v>
      </c>
      <c r="O100" s="218" t="str">
        <f t="shared" si="1"/>
        <v>https://www.taylorfrancis.com/books/9780429274848</v>
      </c>
      <c r="P100" s="212" t="s">
        <v>14877</v>
      </c>
    </row>
    <row r="101" spans="1:17">
      <c r="A101" s="208">
        <v>100</v>
      </c>
      <c r="B101" s="209" t="s">
        <v>5361</v>
      </c>
      <c r="C101" s="209" t="s">
        <v>12943</v>
      </c>
      <c r="D101" s="210" t="s">
        <v>14878</v>
      </c>
      <c r="E101" s="210" t="s">
        <v>14879</v>
      </c>
      <c r="F101" s="209" t="s">
        <v>14880</v>
      </c>
      <c r="G101" s="211">
        <v>1</v>
      </c>
      <c r="H101" s="211">
        <v>1</v>
      </c>
      <c r="I101" s="209" t="s">
        <v>14881</v>
      </c>
      <c r="J101" s="209" t="s">
        <v>5446</v>
      </c>
      <c r="K101" s="211">
        <v>2022</v>
      </c>
      <c r="L101" s="209" t="s">
        <v>11907</v>
      </c>
      <c r="M101" s="209"/>
      <c r="N101" s="209" t="s">
        <v>10656</v>
      </c>
      <c r="O101" s="218" t="str">
        <f t="shared" si="1"/>
        <v>https://www.taylorfrancis.com/books/9781003217312</v>
      </c>
      <c r="P101" s="212" t="s">
        <v>14882</v>
      </c>
    </row>
    <row r="102" spans="1:17">
      <c r="A102" s="208">
        <v>101</v>
      </c>
      <c r="B102" s="209" t="s">
        <v>5361</v>
      </c>
      <c r="C102" s="209" t="s">
        <v>12548</v>
      </c>
      <c r="D102" s="210" t="s">
        <v>14883</v>
      </c>
      <c r="E102" s="210" t="s">
        <v>14884</v>
      </c>
      <c r="F102" s="209" t="s">
        <v>14885</v>
      </c>
      <c r="G102" s="211">
        <v>1</v>
      </c>
      <c r="H102" s="211">
        <v>1</v>
      </c>
      <c r="I102" s="209" t="s">
        <v>14886</v>
      </c>
      <c r="J102" s="209" t="s">
        <v>5446</v>
      </c>
      <c r="K102" s="211">
        <v>2022</v>
      </c>
      <c r="L102" s="209" t="s">
        <v>11907</v>
      </c>
      <c r="M102" s="209"/>
      <c r="N102" s="209" t="s">
        <v>10656</v>
      </c>
      <c r="O102" s="218" t="str">
        <f t="shared" si="1"/>
        <v>https://www.taylorfrancis.com/books/9781003055020</v>
      </c>
      <c r="P102" s="212" t="s">
        <v>14887</v>
      </c>
    </row>
    <row r="103" spans="1:17">
      <c r="A103" s="208">
        <v>102</v>
      </c>
      <c r="B103" s="209" t="s">
        <v>5361</v>
      </c>
      <c r="C103" s="209" t="s">
        <v>14693</v>
      </c>
      <c r="D103" s="210" t="s">
        <v>14888</v>
      </c>
      <c r="E103" s="210" t="s">
        <v>14889</v>
      </c>
      <c r="F103" s="209" t="s">
        <v>14890</v>
      </c>
      <c r="G103" s="211">
        <v>1</v>
      </c>
      <c r="H103" s="211">
        <v>1</v>
      </c>
      <c r="I103" s="209" t="s">
        <v>14891</v>
      </c>
      <c r="J103" s="209" t="s">
        <v>5446</v>
      </c>
      <c r="K103" s="211">
        <v>2022</v>
      </c>
      <c r="L103" s="209" t="s">
        <v>11907</v>
      </c>
      <c r="M103" s="209"/>
      <c r="N103" s="209" t="s">
        <v>10656</v>
      </c>
      <c r="O103" s="218" t="str">
        <f t="shared" si="1"/>
        <v>https://www.taylorfrancis.com/books/9781003048138</v>
      </c>
      <c r="P103" s="212" t="s">
        <v>14892</v>
      </c>
    </row>
    <row r="104" spans="1:17">
      <c r="A104" s="208">
        <v>103</v>
      </c>
      <c r="B104" s="209" t="s">
        <v>5361</v>
      </c>
      <c r="C104" s="209" t="s">
        <v>12548</v>
      </c>
      <c r="D104" s="210" t="s">
        <v>14893</v>
      </c>
      <c r="E104" s="210" t="s">
        <v>14894</v>
      </c>
      <c r="F104" s="209" t="s">
        <v>14895</v>
      </c>
      <c r="G104" s="211">
        <v>1</v>
      </c>
      <c r="H104" s="211">
        <v>1</v>
      </c>
      <c r="I104" s="209" t="s">
        <v>14896</v>
      </c>
      <c r="J104" s="209" t="s">
        <v>5446</v>
      </c>
      <c r="K104" s="211">
        <v>2020</v>
      </c>
      <c r="L104" s="209" t="s">
        <v>11907</v>
      </c>
      <c r="M104" s="209"/>
      <c r="N104" s="209" t="s">
        <v>10656</v>
      </c>
      <c r="O104" s="218" t="str">
        <f t="shared" si="1"/>
        <v>https://www.taylorfrancis.com/books/9780429342615</v>
      </c>
      <c r="P104" s="212" t="s">
        <v>14897</v>
      </c>
    </row>
    <row r="105" spans="1:17">
      <c r="A105" s="208">
        <v>104</v>
      </c>
      <c r="B105" s="209" t="s">
        <v>5361</v>
      </c>
      <c r="C105" s="209" t="s">
        <v>13156</v>
      </c>
      <c r="D105" s="210" t="s">
        <v>14898</v>
      </c>
      <c r="E105" s="210" t="s">
        <v>14899</v>
      </c>
      <c r="F105" s="209" t="s">
        <v>14900</v>
      </c>
      <c r="G105" s="211">
        <v>1</v>
      </c>
      <c r="H105" s="211">
        <v>2</v>
      </c>
      <c r="I105" s="209" t="s">
        <v>14901</v>
      </c>
      <c r="J105" s="209" t="s">
        <v>5446</v>
      </c>
      <c r="K105" s="211">
        <v>2018</v>
      </c>
      <c r="L105" s="209" t="s">
        <v>11907</v>
      </c>
      <c r="M105" s="209"/>
      <c r="N105" s="209" t="s">
        <v>10656</v>
      </c>
      <c r="O105" s="218" t="str">
        <f t="shared" si="1"/>
        <v>https://www.taylorfrancis.com/books/9781315157771</v>
      </c>
      <c r="P105" s="212" t="s">
        <v>14902</v>
      </c>
    </row>
    <row r="106" spans="1:17">
      <c r="A106" s="221">
        <v>105</v>
      </c>
      <c r="B106" s="213" t="s">
        <v>14</v>
      </c>
      <c r="C106" s="213" t="s">
        <v>11951</v>
      </c>
      <c r="D106" s="214" t="s">
        <v>14903</v>
      </c>
      <c r="E106" s="214" t="s">
        <v>14904</v>
      </c>
      <c r="F106" s="215" t="s">
        <v>14905</v>
      </c>
      <c r="G106" s="216">
        <v>1</v>
      </c>
      <c r="H106" s="216">
        <v>1</v>
      </c>
      <c r="I106" s="213" t="s">
        <v>14906</v>
      </c>
      <c r="J106" s="213" t="s">
        <v>22</v>
      </c>
      <c r="K106" s="216">
        <v>2018</v>
      </c>
      <c r="L106" s="213" t="s">
        <v>11907</v>
      </c>
      <c r="M106" s="215"/>
      <c r="N106" s="209" t="s">
        <v>10656</v>
      </c>
      <c r="O106" s="219" t="s">
        <v>14907</v>
      </c>
    </row>
    <row r="107" spans="1:17">
      <c r="A107" s="222">
        <v>106</v>
      </c>
      <c r="B107" s="223" t="s">
        <v>5361</v>
      </c>
      <c r="C107" s="223" t="s">
        <v>15551</v>
      </c>
      <c r="D107" s="223" t="s">
        <v>15552</v>
      </c>
      <c r="E107" s="223" t="s">
        <v>15553</v>
      </c>
      <c r="F107" s="223" t="s">
        <v>15554</v>
      </c>
      <c r="G107" s="222">
        <v>1</v>
      </c>
      <c r="H107" s="222">
        <v>1</v>
      </c>
      <c r="I107" s="223" t="s">
        <v>15555</v>
      </c>
      <c r="J107" s="223" t="s">
        <v>5446</v>
      </c>
      <c r="K107" s="222">
        <v>2021</v>
      </c>
      <c r="L107" s="222" t="s">
        <v>11907</v>
      </c>
      <c r="M107" s="222"/>
      <c r="N107" s="223" t="s">
        <v>10656</v>
      </c>
      <c r="O107" s="224" t="str">
        <f t="shared" ref="O107" si="2">HYPERLINK(P107)</f>
        <v>https://www.taylorfrancis.com/books/9780429293009</v>
      </c>
      <c r="P107" s="223" t="s">
        <v>15556</v>
      </c>
      <c r="Q107" s="222" t="s">
        <v>15557</v>
      </c>
    </row>
    <row r="108" spans="1:17" ht="26.4">
      <c r="A108" s="208">
        <v>107</v>
      </c>
      <c r="B108" s="213" t="s">
        <v>14</v>
      </c>
      <c r="C108" s="213" t="s">
        <v>11951</v>
      </c>
      <c r="D108" s="214" t="s">
        <v>14908</v>
      </c>
      <c r="E108" s="214" t="s">
        <v>14909</v>
      </c>
      <c r="F108" s="215" t="s">
        <v>14910</v>
      </c>
      <c r="G108" s="216">
        <v>1</v>
      </c>
      <c r="H108" s="216">
        <v>1</v>
      </c>
      <c r="I108" s="213" t="s">
        <v>14911</v>
      </c>
      <c r="J108" s="213" t="s">
        <v>22</v>
      </c>
      <c r="K108" s="216">
        <v>2018</v>
      </c>
      <c r="L108" s="213" t="s">
        <v>11907</v>
      </c>
      <c r="M108" s="215"/>
      <c r="N108" s="209" t="s">
        <v>10656</v>
      </c>
      <c r="O108" s="219" t="s">
        <v>14912</v>
      </c>
    </row>
    <row r="109" spans="1:17" ht="39.6">
      <c r="A109" s="208">
        <v>108</v>
      </c>
      <c r="B109" s="213" t="s">
        <v>14</v>
      </c>
      <c r="C109" s="213" t="s">
        <v>12195</v>
      </c>
      <c r="D109" s="214" t="s">
        <v>14913</v>
      </c>
      <c r="E109" s="214" t="s">
        <v>14914</v>
      </c>
      <c r="F109" s="215" t="s">
        <v>14915</v>
      </c>
      <c r="G109" s="216">
        <v>1</v>
      </c>
      <c r="H109" s="216">
        <v>1</v>
      </c>
      <c r="I109" s="213" t="s">
        <v>14916</v>
      </c>
      <c r="J109" s="213" t="s">
        <v>22</v>
      </c>
      <c r="K109" s="216">
        <v>2018</v>
      </c>
      <c r="L109" s="213" t="s">
        <v>11907</v>
      </c>
      <c r="M109" s="215"/>
      <c r="N109" s="209" t="s">
        <v>10656</v>
      </c>
      <c r="O109" s="219" t="s">
        <v>14917</v>
      </c>
    </row>
    <row r="110" spans="1:17" ht="26.4">
      <c r="A110" s="208">
        <v>109</v>
      </c>
      <c r="B110" s="213" t="s">
        <v>14</v>
      </c>
      <c r="C110" s="213" t="s">
        <v>11958</v>
      </c>
      <c r="D110" s="214" t="s">
        <v>14918</v>
      </c>
      <c r="E110" s="214" t="s">
        <v>14919</v>
      </c>
      <c r="F110" s="215" t="s">
        <v>14920</v>
      </c>
      <c r="G110" s="216">
        <v>1</v>
      </c>
      <c r="H110" s="216">
        <v>1</v>
      </c>
      <c r="I110" s="213" t="s">
        <v>14921</v>
      </c>
      <c r="J110" s="213" t="s">
        <v>22</v>
      </c>
      <c r="K110" s="216">
        <v>2018</v>
      </c>
      <c r="L110" s="213" t="s">
        <v>11907</v>
      </c>
      <c r="M110" s="215"/>
      <c r="N110" s="209" t="s">
        <v>10656</v>
      </c>
      <c r="O110" s="219" t="s">
        <v>14922</v>
      </c>
    </row>
    <row r="111" spans="1:17" ht="26.4">
      <c r="A111" s="208">
        <v>110</v>
      </c>
      <c r="B111" s="213" t="s">
        <v>14</v>
      </c>
      <c r="C111" s="213" t="s">
        <v>11909</v>
      </c>
      <c r="D111" s="214" t="s">
        <v>14923</v>
      </c>
      <c r="E111" s="214" t="s">
        <v>14924</v>
      </c>
      <c r="F111" s="215" t="s">
        <v>14925</v>
      </c>
      <c r="G111" s="216">
        <v>1</v>
      </c>
      <c r="H111" s="216">
        <v>1</v>
      </c>
      <c r="I111" s="213" t="s">
        <v>14926</v>
      </c>
      <c r="J111" s="213" t="s">
        <v>22</v>
      </c>
      <c r="K111" s="216">
        <v>2018</v>
      </c>
      <c r="L111" s="213" t="s">
        <v>11907</v>
      </c>
      <c r="M111" s="215"/>
      <c r="N111" s="209" t="s">
        <v>10656</v>
      </c>
      <c r="O111" s="219" t="s">
        <v>14927</v>
      </c>
    </row>
    <row r="112" spans="1:17">
      <c r="A112" s="208">
        <v>111</v>
      </c>
      <c r="B112" s="213" t="s">
        <v>14</v>
      </c>
      <c r="C112" s="213" t="s">
        <v>11981</v>
      </c>
      <c r="D112" s="214" t="s">
        <v>14928</v>
      </c>
      <c r="E112" s="214" t="s">
        <v>14929</v>
      </c>
      <c r="F112" s="215" t="s">
        <v>14930</v>
      </c>
      <c r="G112" s="216">
        <v>1</v>
      </c>
      <c r="H112" s="216">
        <v>1</v>
      </c>
      <c r="I112" s="213" t="s">
        <v>14931</v>
      </c>
      <c r="J112" s="213" t="s">
        <v>22</v>
      </c>
      <c r="K112" s="216">
        <v>2018</v>
      </c>
      <c r="L112" s="213" t="s">
        <v>11907</v>
      </c>
      <c r="M112" s="215"/>
      <c r="N112" s="209" t="s">
        <v>10656</v>
      </c>
      <c r="O112" s="219" t="s">
        <v>14932</v>
      </c>
    </row>
    <row r="113" spans="1:15">
      <c r="A113" s="208">
        <v>112</v>
      </c>
      <c r="B113" s="213" t="s">
        <v>14</v>
      </c>
      <c r="C113" s="213" t="s">
        <v>11909</v>
      </c>
      <c r="D113" s="214" t="s">
        <v>14933</v>
      </c>
      <c r="E113" s="214" t="s">
        <v>14934</v>
      </c>
      <c r="F113" s="215" t="s">
        <v>14935</v>
      </c>
      <c r="G113" s="216">
        <v>1</v>
      </c>
      <c r="H113" s="216">
        <v>1</v>
      </c>
      <c r="I113" s="213" t="s">
        <v>14936</v>
      </c>
      <c r="J113" s="213" t="s">
        <v>22</v>
      </c>
      <c r="K113" s="216">
        <v>2018</v>
      </c>
      <c r="L113" s="213" t="s">
        <v>11907</v>
      </c>
      <c r="M113" s="215"/>
      <c r="N113" s="209" t="s">
        <v>10656</v>
      </c>
      <c r="O113" s="219" t="s">
        <v>14937</v>
      </c>
    </row>
    <row r="114" spans="1:15" ht="26.4">
      <c r="A114" s="208">
        <v>113</v>
      </c>
      <c r="B114" s="213" t="s">
        <v>14</v>
      </c>
      <c r="C114" s="213" t="s">
        <v>11923</v>
      </c>
      <c r="D114" s="214" t="s">
        <v>14938</v>
      </c>
      <c r="E114" s="214" t="s">
        <v>14939</v>
      </c>
      <c r="F114" s="215" t="s">
        <v>14940</v>
      </c>
      <c r="G114" s="216">
        <v>1</v>
      </c>
      <c r="H114" s="216">
        <v>1</v>
      </c>
      <c r="I114" s="213" t="s">
        <v>14941</v>
      </c>
      <c r="J114" s="213" t="s">
        <v>22</v>
      </c>
      <c r="K114" s="216">
        <v>2018</v>
      </c>
      <c r="L114" s="213" t="s">
        <v>11907</v>
      </c>
      <c r="M114" s="215"/>
      <c r="N114" s="209" t="s">
        <v>10656</v>
      </c>
      <c r="O114" s="219" t="s">
        <v>14942</v>
      </c>
    </row>
    <row r="115" spans="1:15" ht="26.4">
      <c r="A115" s="208">
        <v>114</v>
      </c>
      <c r="B115" s="213" t="s">
        <v>14</v>
      </c>
      <c r="C115" s="213" t="s">
        <v>11909</v>
      </c>
      <c r="D115" s="214" t="s">
        <v>14943</v>
      </c>
      <c r="E115" s="214" t="s">
        <v>14944</v>
      </c>
      <c r="F115" s="215" t="s">
        <v>14945</v>
      </c>
      <c r="G115" s="216">
        <v>1</v>
      </c>
      <c r="H115" s="216">
        <v>1</v>
      </c>
      <c r="I115" s="213" t="s">
        <v>14946</v>
      </c>
      <c r="J115" s="213" t="s">
        <v>22</v>
      </c>
      <c r="K115" s="216">
        <v>2018</v>
      </c>
      <c r="L115" s="213" t="s">
        <v>11907</v>
      </c>
      <c r="M115" s="215"/>
      <c r="N115" s="209" t="s">
        <v>10656</v>
      </c>
      <c r="O115" s="219" t="s">
        <v>14947</v>
      </c>
    </row>
    <row r="116" spans="1:15" ht="26.4">
      <c r="A116" s="208">
        <v>115</v>
      </c>
      <c r="B116" s="213" t="s">
        <v>14</v>
      </c>
      <c r="C116" s="213" t="s">
        <v>11919</v>
      </c>
      <c r="D116" s="214" t="s">
        <v>14948</v>
      </c>
      <c r="E116" s="214" t="s">
        <v>14949</v>
      </c>
      <c r="F116" s="215" t="s">
        <v>14950</v>
      </c>
      <c r="G116" s="216">
        <v>1</v>
      </c>
      <c r="H116" s="216">
        <v>1</v>
      </c>
      <c r="I116" s="213" t="s">
        <v>14951</v>
      </c>
      <c r="J116" s="213" t="s">
        <v>22</v>
      </c>
      <c r="K116" s="216">
        <v>2018</v>
      </c>
      <c r="L116" s="213" t="s">
        <v>11907</v>
      </c>
      <c r="M116" s="215"/>
      <c r="N116" s="209" t="s">
        <v>10656</v>
      </c>
      <c r="O116" s="219" t="s">
        <v>14952</v>
      </c>
    </row>
    <row r="117" spans="1:15" ht="26.4">
      <c r="A117" s="208">
        <v>116</v>
      </c>
      <c r="B117" s="213" t="s">
        <v>14</v>
      </c>
      <c r="C117" s="213" t="s">
        <v>11909</v>
      </c>
      <c r="D117" s="214" t="s">
        <v>14953</v>
      </c>
      <c r="E117" s="214" t="s">
        <v>14954</v>
      </c>
      <c r="F117" s="215" t="s">
        <v>14955</v>
      </c>
      <c r="G117" s="216">
        <v>1</v>
      </c>
      <c r="H117" s="216">
        <v>1</v>
      </c>
      <c r="I117" s="213" t="s">
        <v>14956</v>
      </c>
      <c r="J117" s="213" t="s">
        <v>22</v>
      </c>
      <c r="K117" s="216">
        <v>2018</v>
      </c>
      <c r="L117" s="213" t="s">
        <v>11907</v>
      </c>
      <c r="M117" s="215"/>
      <c r="N117" s="209" t="s">
        <v>10656</v>
      </c>
      <c r="O117" s="219" t="s">
        <v>14957</v>
      </c>
    </row>
    <row r="118" spans="1:15">
      <c r="A118" s="208">
        <v>117</v>
      </c>
      <c r="B118" s="213" t="s">
        <v>14</v>
      </c>
      <c r="C118" s="213" t="s">
        <v>11988</v>
      </c>
      <c r="D118" s="214" t="s">
        <v>14958</v>
      </c>
      <c r="E118" s="214" t="s">
        <v>14959</v>
      </c>
      <c r="F118" s="215" t="s">
        <v>14960</v>
      </c>
      <c r="G118" s="216">
        <v>1</v>
      </c>
      <c r="H118" s="216">
        <v>1</v>
      </c>
      <c r="I118" s="213" t="s">
        <v>14961</v>
      </c>
      <c r="J118" s="213" t="s">
        <v>22</v>
      </c>
      <c r="K118" s="216">
        <v>2019</v>
      </c>
      <c r="L118" s="213" t="s">
        <v>11907</v>
      </c>
      <c r="M118" s="215"/>
      <c r="N118" s="209" t="s">
        <v>10656</v>
      </c>
      <c r="O118" s="219" t="s">
        <v>14962</v>
      </c>
    </row>
    <row r="119" spans="1:15" ht="26.4">
      <c r="A119" s="208">
        <v>118</v>
      </c>
      <c r="B119" s="213" t="s">
        <v>14</v>
      </c>
      <c r="C119" s="213" t="s">
        <v>14963</v>
      </c>
      <c r="D119" s="214" t="s">
        <v>14964</v>
      </c>
      <c r="E119" s="214" t="s">
        <v>14965</v>
      </c>
      <c r="F119" s="215" t="s">
        <v>14966</v>
      </c>
      <c r="G119" s="216">
        <v>1</v>
      </c>
      <c r="H119" s="216">
        <v>1</v>
      </c>
      <c r="I119" s="213" t="s">
        <v>14967</v>
      </c>
      <c r="J119" s="213" t="s">
        <v>22</v>
      </c>
      <c r="K119" s="216">
        <v>2019</v>
      </c>
      <c r="L119" s="213" t="s">
        <v>11907</v>
      </c>
      <c r="M119" s="215"/>
      <c r="N119" s="209" t="s">
        <v>10656</v>
      </c>
      <c r="O119" s="219" t="s">
        <v>14968</v>
      </c>
    </row>
    <row r="120" spans="1:15" ht="26.4">
      <c r="A120" s="208">
        <v>119</v>
      </c>
      <c r="B120" s="213" t="s">
        <v>14</v>
      </c>
      <c r="C120" s="213" t="s">
        <v>11923</v>
      </c>
      <c r="D120" s="214" t="s">
        <v>14969</v>
      </c>
      <c r="E120" s="214" t="s">
        <v>14970</v>
      </c>
      <c r="F120" s="215" t="s">
        <v>14971</v>
      </c>
      <c r="G120" s="216">
        <v>1</v>
      </c>
      <c r="H120" s="216">
        <v>1</v>
      </c>
      <c r="I120" s="213" t="s">
        <v>14972</v>
      </c>
      <c r="J120" s="213" t="s">
        <v>22</v>
      </c>
      <c r="K120" s="216">
        <v>2019</v>
      </c>
      <c r="L120" s="213" t="s">
        <v>11907</v>
      </c>
      <c r="M120" s="215"/>
      <c r="N120" s="209" t="s">
        <v>10656</v>
      </c>
      <c r="O120" s="219" t="s">
        <v>14973</v>
      </c>
    </row>
    <row r="121" spans="1:15" ht="39.6">
      <c r="A121" s="208">
        <v>120</v>
      </c>
      <c r="B121" s="213" t="s">
        <v>14</v>
      </c>
      <c r="C121" s="213" t="s">
        <v>11981</v>
      </c>
      <c r="D121" s="214" t="s">
        <v>14974</v>
      </c>
      <c r="E121" s="214" t="s">
        <v>14975</v>
      </c>
      <c r="F121" s="215" t="s">
        <v>14976</v>
      </c>
      <c r="G121" s="216">
        <v>1</v>
      </c>
      <c r="H121" s="216">
        <v>1</v>
      </c>
      <c r="I121" s="213" t="s">
        <v>14977</v>
      </c>
      <c r="J121" s="213" t="s">
        <v>22</v>
      </c>
      <c r="K121" s="216">
        <v>2019</v>
      </c>
      <c r="L121" s="213" t="s">
        <v>11907</v>
      </c>
      <c r="M121" s="215"/>
      <c r="N121" s="209" t="s">
        <v>10656</v>
      </c>
      <c r="O121" s="219" t="s">
        <v>14978</v>
      </c>
    </row>
    <row r="122" spans="1:15" ht="26.4">
      <c r="A122" s="208">
        <v>121</v>
      </c>
      <c r="B122" s="213" t="s">
        <v>14</v>
      </c>
      <c r="C122" s="213" t="s">
        <v>11951</v>
      </c>
      <c r="D122" s="214" t="s">
        <v>14979</v>
      </c>
      <c r="E122" s="214" t="s">
        <v>14980</v>
      </c>
      <c r="F122" s="215" t="s">
        <v>14981</v>
      </c>
      <c r="G122" s="216">
        <v>1</v>
      </c>
      <c r="H122" s="216">
        <v>1</v>
      </c>
      <c r="I122" s="213" t="s">
        <v>14982</v>
      </c>
      <c r="J122" s="213" t="s">
        <v>22</v>
      </c>
      <c r="K122" s="216">
        <v>2019</v>
      </c>
      <c r="L122" s="213" t="s">
        <v>11907</v>
      </c>
      <c r="M122" s="215"/>
      <c r="N122" s="209" t="s">
        <v>10656</v>
      </c>
      <c r="O122" s="219" t="s">
        <v>14983</v>
      </c>
    </row>
    <row r="123" spans="1:15" ht="26.4">
      <c r="A123" s="208">
        <v>122</v>
      </c>
      <c r="B123" s="213" t="s">
        <v>14</v>
      </c>
      <c r="C123" s="213" t="s">
        <v>11909</v>
      </c>
      <c r="D123" s="214" t="s">
        <v>14984</v>
      </c>
      <c r="E123" s="214" t="s">
        <v>14985</v>
      </c>
      <c r="F123" s="215" t="s">
        <v>14986</v>
      </c>
      <c r="G123" s="216">
        <v>1</v>
      </c>
      <c r="H123" s="216">
        <v>1</v>
      </c>
      <c r="I123" s="213" t="s">
        <v>14987</v>
      </c>
      <c r="J123" s="213" t="s">
        <v>22</v>
      </c>
      <c r="K123" s="216">
        <v>2019</v>
      </c>
      <c r="L123" s="213" t="s">
        <v>11907</v>
      </c>
      <c r="M123" s="215"/>
      <c r="N123" s="209" t="s">
        <v>10656</v>
      </c>
      <c r="O123" s="219" t="s">
        <v>14988</v>
      </c>
    </row>
    <row r="124" spans="1:15" ht="39.6">
      <c r="A124" s="208">
        <v>123</v>
      </c>
      <c r="B124" s="213" t="s">
        <v>14</v>
      </c>
      <c r="C124" s="213" t="s">
        <v>12195</v>
      </c>
      <c r="D124" s="214" t="s">
        <v>14989</v>
      </c>
      <c r="E124" s="214" t="s">
        <v>14990</v>
      </c>
      <c r="F124" s="215" t="s">
        <v>14991</v>
      </c>
      <c r="G124" s="216">
        <v>1</v>
      </c>
      <c r="H124" s="216">
        <v>1</v>
      </c>
      <c r="I124" s="213" t="s">
        <v>14992</v>
      </c>
      <c r="J124" s="213" t="s">
        <v>22</v>
      </c>
      <c r="K124" s="216">
        <v>2019</v>
      </c>
      <c r="L124" s="213" t="s">
        <v>11907</v>
      </c>
      <c r="M124" s="215"/>
      <c r="N124" s="209" t="s">
        <v>10656</v>
      </c>
      <c r="O124" s="219" t="s">
        <v>14993</v>
      </c>
    </row>
    <row r="125" spans="1:15" ht="39.6">
      <c r="A125" s="208">
        <v>124</v>
      </c>
      <c r="B125" s="213" t="s">
        <v>14</v>
      </c>
      <c r="C125" s="213" t="s">
        <v>14994</v>
      </c>
      <c r="D125" s="214" t="s">
        <v>14995</v>
      </c>
      <c r="E125" s="214" t="s">
        <v>14996</v>
      </c>
      <c r="F125" s="215" t="s">
        <v>14997</v>
      </c>
      <c r="G125" s="216">
        <v>1</v>
      </c>
      <c r="H125" s="216">
        <v>1</v>
      </c>
      <c r="I125" s="213" t="s">
        <v>9329</v>
      </c>
      <c r="J125" s="213" t="s">
        <v>22</v>
      </c>
      <c r="K125" s="216">
        <v>2019</v>
      </c>
      <c r="L125" s="213" t="s">
        <v>11907</v>
      </c>
      <c r="M125" s="215"/>
      <c r="N125" s="209" t="s">
        <v>10656</v>
      </c>
      <c r="O125" s="219" t="s">
        <v>14998</v>
      </c>
    </row>
    <row r="126" spans="1:15" ht="26.4">
      <c r="A126" s="208">
        <v>125</v>
      </c>
      <c r="B126" s="213" t="s">
        <v>14</v>
      </c>
      <c r="C126" s="213" t="s">
        <v>11981</v>
      </c>
      <c r="D126" s="214" t="s">
        <v>14999</v>
      </c>
      <c r="E126" s="214" t="s">
        <v>15000</v>
      </c>
      <c r="F126" s="215" t="s">
        <v>15001</v>
      </c>
      <c r="G126" s="216">
        <v>1</v>
      </c>
      <c r="H126" s="216">
        <v>1</v>
      </c>
      <c r="I126" s="213" t="s">
        <v>15002</v>
      </c>
      <c r="J126" s="213" t="s">
        <v>22</v>
      </c>
      <c r="K126" s="216">
        <v>2019</v>
      </c>
      <c r="L126" s="213" t="s">
        <v>11907</v>
      </c>
      <c r="M126" s="215"/>
      <c r="N126" s="209" t="s">
        <v>10656</v>
      </c>
      <c r="O126" s="219" t="s">
        <v>15003</v>
      </c>
    </row>
    <row r="127" spans="1:15" ht="26.4">
      <c r="A127" s="208">
        <v>126</v>
      </c>
      <c r="B127" s="213" t="s">
        <v>14</v>
      </c>
      <c r="C127" s="213" t="s">
        <v>11981</v>
      </c>
      <c r="D127" s="214" t="s">
        <v>15004</v>
      </c>
      <c r="E127" s="214" t="s">
        <v>15005</v>
      </c>
      <c r="F127" s="215" t="s">
        <v>15006</v>
      </c>
      <c r="G127" s="216">
        <v>1</v>
      </c>
      <c r="H127" s="216">
        <v>1</v>
      </c>
      <c r="I127" s="213" t="s">
        <v>15007</v>
      </c>
      <c r="J127" s="213" t="s">
        <v>22</v>
      </c>
      <c r="K127" s="216">
        <v>2019</v>
      </c>
      <c r="L127" s="213" t="s">
        <v>11907</v>
      </c>
      <c r="M127" s="215"/>
      <c r="N127" s="209" t="s">
        <v>10656</v>
      </c>
      <c r="O127" s="219" t="s">
        <v>15008</v>
      </c>
    </row>
    <row r="128" spans="1:15" ht="39.6">
      <c r="A128" s="208">
        <v>127</v>
      </c>
      <c r="B128" s="213" t="s">
        <v>14</v>
      </c>
      <c r="C128" s="213" t="s">
        <v>11981</v>
      </c>
      <c r="D128" s="214" t="s">
        <v>15009</v>
      </c>
      <c r="E128" s="214" t="s">
        <v>15010</v>
      </c>
      <c r="F128" s="215" t="s">
        <v>15011</v>
      </c>
      <c r="G128" s="216">
        <v>1</v>
      </c>
      <c r="H128" s="216">
        <v>2</v>
      </c>
      <c r="I128" s="213" t="s">
        <v>15012</v>
      </c>
      <c r="J128" s="213" t="s">
        <v>22</v>
      </c>
      <c r="K128" s="216">
        <v>2019</v>
      </c>
      <c r="L128" s="213" t="s">
        <v>11907</v>
      </c>
      <c r="M128" s="215"/>
      <c r="N128" s="209" t="s">
        <v>10656</v>
      </c>
      <c r="O128" s="219" t="s">
        <v>15013</v>
      </c>
    </row>
    <row r="129" spans="1:15" ht="26.4">
      <c r="A129" s="208">
        <v>128</v>
      </c>
      <c r="B129" s="213" t="s">
        <v>14</v>
      </c>
      <c r="C129" s="213" t="s">
        <v>11958</v>
      </c>
      <c r="D129" s="214" t="s">
        <v>15014</v>
      </c>
      <c r="E129" s="214" t="s">
        <v>15015</v>
      </c>
      <c r="F129" s="215" t="s">
        <v>15016</v>
      </c>
      <c r="G129" s="216">
        <v>1</v>
      </c>
      <c r="H129" s="216">
        <v>1</v>
      </c>
      <c r="I129" s="213" t="s">
        <v>15017</v>
      </c>
      <c r="J129" s="213" t="s">
        <v>22</v>
      </c>
      <c r="K129" s="216">
        <v>2019</v>
      </c>
      <c r="L129" s="213" t="s">
        <v>11907</v>
      </c>
      <c r="M129" s="215"/>
      <c r="N129" s="209" t="s">
        <v>10656</v>
      </c>
      <c r="O129" s="219" t="s">
        <v>15018</v>
      </c>
    </row>
    <row r="130" spans="1:15" ht="26.4">
      <c r="A130" s="208">
        <v>129</v>
      </c>
      <c r="B130" s="213" t="s">
        <v>14</v>
      </c>
      <c r="C130" s="213" t="s">
        <v>12543</v>
      </c>
      <c r="D130" s="214" t="s">
        <v>15019</v>
      </c>
      <c r="E130" s="214" t="s">
        <v>15020</v>
      </c>
      <c r="F130" s="215" t="s">
        <v>15021</v>
      </c>
      <c r="G130" s="216">
        <v>1</v>
      </c>
      <c r="H130" s="216">
        <v>1</v>
      </c>
      <c r="I130" s="213" t="s">
        <v>15022</v>
      </c>
      <c r="J130" s="213" t="s">
        <v>22</v>
      </c>
      <c r="K130" s="216">
        <v>2019</v>
      </c>
      <c r="L130" s="213" t="s">
        <v>11907</v>
      </c>
      <c r="M130" s="215"/>
      <c r="N130" s="209" t="s">
        <v>10656</v>
      </c>
      <c r="O130" s="219" t="s">
        <v>15023</v>
      </c>
    </row>
    <row r="131" spans="1:15" ht="26.4">
      <c r="A131" s="208">
        <v>130</v>
      </c>
      <c r="B131" s="213" t="s">
        <v>14</v>
      </c>
      <c r="C131" s="213" t="s">
        <v>11988</v>
      </c>
      <c r="D131" s="214" t="s">
        <v>15024</v>
      </c>
      <c r="E131" s="214" t="s">
        <v>15025</v>
      </c>
      <c r="F131" s="215" t="s">
        <v>15026</v>
      </c>
      <c r="G131" s="216">
        <v>1</v>
      </c>
      <c r="H131" s="216">
        <v>1</v>
      </c>
      <c r="I131" s="213" t="s">
        <v>15027</v>
      </c>
      <c r="J131" s="213" t="s">
        <v>22</v>
      </c>
      <c r="K131" s="216">
        <v>2019</v>
      </c>
      <c r="L131" s="213" t="s">
        <v>11907</v>
      </c>
      <c r="M131" s="215"/>
      <c r="N131" s="209" t="s">
        <v>10656</v>
      </c>
      <c r="O131" s="219" t="s">
        <v>15028</v>
      </c>
    </row>
    <row r="132" spans="1:15" ht="26.4">
      <c r="A132" s="208">
        <v>131</v>
      </c>
      <c r="B132" s="213" t="s">
        <v>14</v>
      </c>
      <c r="C132" s="213" t="s">
        <v>11981</v>
      </c>
      <c r="D132" s="214" t="s">
        <v>15029</v>
      </c>
      <c r="E132" s="214" t="s">
        <v>15030</v>
      </c>
      <c r="F132" s="215" t="s">
        <v>15031</v>
      </c>
      <c r="G132" s="216">
        <v>1</v>
      </c>
      <c r="H132" s="216">
        <v>2</v>
      </c>
      <c r="I132" s="213" t="s">
        <v>15032</v>
      </c>
      <c r="J132" s="213" t="s">
        <v>22</v>
      </c>
      <c r="K132" s="216">
        <v>2019</v>
      </c>
      <c r="L132" s="213" t="s">
        <v>11907</v>
      </c>
      <c r="M132" s="215"/>
      <c r="N132" s="209" t="s">
        <v>10656</v>
      </c>
      <c r="O132" s="219" t="s">
        <v>15033</v>
      </c>
    </row>
    <row r="133" spans="1:15" ht="26.4">
      <c r="A133" s="208">
        <v>132</v>
      </c>
      <c r="B133" s="213" t="s">
        <v>14</v>
      </c>
      <c r="C133" s="213" t="s">
        <v>11904</v>
      </c>
      <c r="D133" s="214" t="s">
        <v>15034</v>
      </c>
      <c r="E133" s="214" t="s">
        <v>15035</v>
      </c>
      <c r="F133" s="215" t="s">
        <v>15036</v>
      </c>
      <c r="G133" s="216">
        <v>1</v>
      </c>
      <c r="H133" s="216">
        <v>1</v>
      </c>
      <c r="I133" s="213" t="s">
        <v>15037</v>
      </c>
      <c r="J133" s="213" t="s">
        <v>22</v>
      </c>
      <c r="K133" s="216">
        <v>2019</v>
      </c>
      <c r="L133" s="213" t="s">
        <v>11907</v>
      </c>
      <c r="M133" s="215"/>
      <c r="N133" s="209" t="s">
        <v>10656</v>
      </c>
      <c r="O133" s="219" t="s">
        <v>15038</v>
      </c>
    </row>
    <row r="134" spans="1:15" ht="26.4">
      <c r="A134" s="208">
        <v>133</v>
      </c>
      <c r="B134" s="213" t="s">
        <v>14</v>
      </c>
      <c r="C134" s="213" t="s">
        <v>11958</v>
      </c>
      <c r="D134" s="214" t="s">
        <v>15039</v>
      </c>
      <c r="E134" s="214" t="s">
        <v>15040</v>
      </c>
      <c r="F134" s="215" t="s">
        <v>15041</v>
      </c>
      <c r="G134" s="216">
        <v>1</v>
      </c>
      <c r="H134" s="216">
        <v>1</v>
      </c>
      <c r="I134" s="213" t="s">
        <v>15042</v>
      </c>
      <c r="J134" s="213" t="s">
        <v>22</v>
      </c>
      <c r="K134" s="216">
        <v>2019</v>
      </c>
      <c r="L134" s="213" t="s">
        <v>11907</v>
      </c>
      <c r="M134" s="215"/>
      <c r="N134" s="209" t="s">
        <v>10656</v>
      </c>
      <c r="O134" s="219" t="s">
        <v>15043</v>
      </c>
    </row>
    <row r="135" spans="1:15">
      <c r="A135" s="208">
        <v>134</v>
      </c>
      <c r="B135" s="213" t="s">
        <v>14</v>
      </c>
      <c r="C135" s="213" t="s">
        <v>12056</v>
      </c>
      <c r="D135" s="214" t="s">
        <v>15044</v>
      </c>
      <c r="E135" s="214" t="s">
        <v>15045</v>
      </c>
      <c r="F135" s="215" t="s">
        <v>15046</v>
      </c>
      <c r="G135" s="216">
        <v>1</v>
      </c>
      <c r="H135" s="216">
        <v>1</v>
      </c>
      <c r="I135" s="213" t="s">
        <v>15047</v>
      </c>
      <c r="J135" s="213" t="s">
        <v>22</v>
      </c>
      <c r="K135" s="216">
        <v>2019</v>
      </c>
      <c r="L135" s="213" t="s">
        <v>11907</v>
      </c>
      <c r="M135" s="215"/>
      <c r="N135" s="209" t="s">
        <v>10656</v>
      </c>
      <c r="O135" s="219" t="s">
        <v>15048</v>
      </c>
    </row>
    <row r="136" spans="1:15" ht="39.6">
      <c r="A136" s="208">
        <v>135</v>
      </c>
      <c r="B136" s="213" t="s">
        <v>14</v>
      </c>
      <c r="C136" s="213" t="s">
        <v>11968</v>
      </c>
      <c r="D136" s="214" t="s">
        <v>15049</v>
      </c>
      <c r="E136" s="214" t="s">
        <v>15050</v>
      </c>
      <c r="F136" s="215" t="s">
        <v>15051</v>
      </c>
      <c r="G136" s="216">
        <v>1</v>
      </c>
      <c r="H136" s="216">
        <v>1</v>
      </c>
      <c r="I136" s="213" t="s">
        <v>15052</v>
      </c>
      <c r="J136" s="213" t="s">
        <v>22</v>
      </c>
      <c r="K136" s="216">
        <v>2019</v>
      </c>
      <c r="L136" s="213" t="s">
        <v>11907</v>
      </c>
      <c r="M136" s="215"/>
      <c r="N136" s="209" t="s">
        <v>10656</v>
      </c>
      <c r="O136" s="219" t="s">
        <v>15053</v>
      </c>
    </row>
    <row r="137" spans="1:15">
      <c r="A137" s="208">
        <v>136</v>
      </c>
      <c r="B137" s="213" t="s">
        <v>14</v>
      </c>
      <c r="C137" s="213" t="s">
        <v>11941</v>
      </c>
      <c r="D137" s="214" t="s">
        <v>15054</v>
      </c>
      <c r="E137" s="214" t="s">
        <v>15055</v>
      </c>
      <c r="F137" s="215" t="s">
        <v>15056</v>
      </c>
      <c r="G137" s="216">
        <v>1</v>
      </c>
      <c r="H137" s="216">
        <v>1</v>
      </c>
      <c r="I137" s="213" t="s">
        <v>15057</v>
      </c>
      <c r="J137" s="213" t="s">
        <v>22</v>
      </c>
      <c r="K137" s="216">
        <v>2020</v>
      </c>
      <c r="L137" s="213" t="s">
        <v>11907</v>
      </c>
      <c r="M137" s="215"/>
      <c r="N137" s="209" t="s">
        <v>10656</v>
      </c>
      <c r="O137" s="219" t="s">
        <v>15058</v>
      </c>
    </row>
    <row r="138" spans="1:15" ht="26.4">
      <c r="A138" s="208">
        <v>137</v>
      </c>
      <c r="B138" s="213" t="s">
        <v>14</v>
      </c>
      <c r="C138" s="213" t="s">
        <v>13134</v>
      </c>
      <c r="D138" s="214" t="s">
        <v>15059</v>
      </c>
      <c r="E138" s="214" t="s">
        <v>15060</v>
      </c>
      <c r="F138" s="215" t="s">
        <v>15061</v>
      </c>
      <c r="G138" s="216">
        <v>1</v>
      </c>
      <c r="H138" s="216">
        <v>1</v>
      </c>
      <c r="I138" s="213" t="s">
        <v>8686</v>
      </c>
      <c r="J138" s="213" t="s">
        <v>22</v>
      </c>
      <c r="K138" s="216">
        <v>2020</v>
      </c>
      <c r="L138" s="213" t="s">
        <v>11907</v>
      </c>
      <c r="M138" s="215"/>
      <c r="N138" s="209" t="s">
        <v>10656</v>
      </c>
      <c r="O138" s="219" t="s">
        <v>15062</v>
      </c>
    </row>
    <row r="139" spans="1:15">
      <c r="A139" s="208">
        <v>138</v>
      </c>
      <c r="B139" s="213" t="s">
        <v>14</v>
      </c>
      <c r="C139" s="213" t="s">
        <v>12034</v>
      </c>
      <c r="D139" s="214" t="s">
        <v>15063</v>
      </c>
      <c r="E139" s="214" t="s">
        <v>15064</v>
      </c>
      <c r="F139" s="215" t="s">
        <v>15065</v>
      </c>
      <c r="G139" s="216">
        <v>1</v>
      </c>
      <c r="H139" s="216">
        <v>1</v>
      </c>
      <c r="I139" s="213" t="s">
        <v>15066</v>
      </c>
      <c r="J139" s="213" t="s">
        <v>22</v>
      </c>
      <c r="K139" s="216">
        <v>2020</v>
      </c>
      <c r="L139" s="213" t="s">
        <v>11907</v>
      </c>
      <c r="M139" s="215"/>
      <c r="N139" s="209" t="s">
        <v>10656</v>
      </c>
      <c r="O139" s="219" t="s">
        <v>15067</v>
      </c>
    </row>
    <row r="140" spans="1:15" ht="26.4">
      <c r="A140" s="208">
        <v>139</v>
      </c>
      <c r="B140" s="213" t="s">
        <v>14</v>
      </c>
      <c r="C140" s="213" t="s">
        <v>11951</v>
      </c>
      <c r="D140" s="214" t="s">
        <v>15068</v>
      </c>
      <c r="E140" s="214" t="s">
        <v>15069</v>
      </c>
      <c r="F140" s="215" t="s">
        <v>15070</v>
      </c>
      <c r="G140" s="216">
        <v>1</v>
      </c>
      <c r="H140" s="216">
        <v>1</v>
      </c>
      <c r="I140" s="213" t="s">
        <v>15071</v>
      </c>
      <c r="J140" s="213" t="s">
        <v>22</v>
      </c>
      <c r="K140" s="216">
        <v>2020</v>
      </c>
      <c r="L140" s="213" t="s">
        <v>11907</v>
      </c>
      <c r="M140" s="215"/>
      <c r="N140" s="209" t="s">
        <v>10656</v>
      </c>
      <c r="O140" s="219" t="s">
        <v>15072</v>
      </c>
    </row>
    <row r="141" spans="1:15" ht="39.6">
      <c r="A141" s="208">
        <v>140</v>
      </c>
      <c r="B141" s="213" t="s">
        <v>14</v>
      </c>
      <c r="C141" s="213" t="s">
        <v>11937</v>
      </c>
      <c r="D141" s="214" t="s">
        <v>15073</v>
      </c>
      <c r="E141" s="214" t="s">
        <v>15074</v>
      </c>
      <c r="F141" s="215" t="s">
        <v>15075</v>
      </c>
      <c r="G141" s="216">
        <v>1</v>
      </c>
      <c r="H141" s="216">
        <v>1</v>
      </c>
      <c r="I141" s="213" t="s">
        <v>15076</v>
      </c>
      <c r="J141" s="213" t="s">
        <v>22</v>
      </c>
      <c r="K141" s="216">
        <v>2020</v>
      </c>
      <c r="L141" s="213" t="s">
        <v>11907</v>
      </c>
      <c r="M141" s="215"/>
      <c r="N141" s="209" t="s">
        <v>10656</v>
      </c>
      <c r="O141" s="219" t="s">
        <v>15077</v>
      </c>
    </row>
    <row r="142" spans="1:15" ht="39.6">
      <c r="A142" s="208">
        <v>141</v>
      </c>
      <c r="B142" s="213" t="s">
        <v>14</v>
      </c>
      <c r="C142" s="213" t="s">
        <v>11958</v>
      </c>
      <c r="D142" s="214" t="s">
        <v>15078</v>
      </c>
      <c r="E142" s="214" t="s">
        <v>15079</v>
      </c>
      <c r="F142" s="215" t="s">
        <v>15080</v>
      </c>
      <c r="G142" s="216">
        <v>1</v>
      </c>
      <c r="H142" s="216">
        <v>1</v>
      </c>
      <c r="I142" s="213" t="s">
        <v>15081</v>
      </c>
      <c r="J142" s="213" t="s">
        <v>22</v>
      </c>
      <c r="K142" s="216">
        <v>2020</v>
      </c>
      <c r="L142" s="213" t="s">
        <v>11907</v>
      </c>
      <c r="M142" s="215"/>
      <c r="N142" s="209" t="s">
        <v>10656</v>
      </c>
      <c r="O142" s="219" t="s">
        <v>15082</v>
      </c>
    </row>
    <row r="143" spans="1:15" ht="26.4">
      <c r="A143" s="208">
        <v>142</v>
      </c>
      <c r="B143" s="213" t="s">
        <v>14</v>
      </c>
      <c r="C143" s="213" t="s">
        <v>11951</v>
      </c>
      <c r="D143" s="214" t="s">
        <v>15083</v>
      </c>
      <c r="E143" s="214" t="s">
        <v>15084</v>
      </c>
      <c r="F143" s="215" t="s">
        <v>15085</v>
      </c>
      <c r="G143" s="216">
        <v>1</v>
      </c>
      <c r="H143" s="216">
        <v>1</v>
      </c>
      <c r="I143" s="213" t="s">
        <v>15086</v>
      </c>
      <c r="J143" s="213" t="s">
        <v>22</v>
      </c>
      <c r="K143" s="216">
        <v>2020</v>
      </c>
      <c r="L143" s="213" t="s">
        <v>11907</v>
      </c>
      <c r="M143" s="215"/>
      <c r="N143" s="209" t="s">
        <v>10656</v>
      </c>
      <c r="O143" s="219" t="s">
        <v>15087</v>
      </c>
    </row>
    <row r="144" spans="1:15" ht="39.6">
      <c r="A144" s="208">
        <v>143</v>
      </c>
      <c r="B144" s="213" t="s">
        <v>14</v>
      </c>
      <c r="C144" s="213" t="s">
        <v>12034</v>
      </c>
      <c r="D144" s="214" t="s">
        <v>15088</v>
      </c>
      <c r="E144" s="214" t="s">
        <v>15089</v>
      </c>
      <c r="F144" s="215" t="s">
        <v>15090</v>
      </c>
      <c r="G144" s="216">
        <v>1</v>
      </c>
      <c r="H144" s="216">
        <v>1</v>
      </c>
      <c r="I144" s="213" t="s">
        <v>15091</v>
      </c>
      <c r="J144" s="213" t="s">
        <v>22</v>
      </c>
      <c r="K144" s="216">
        <v>2020</v>
      </c>
      <c r="L144" s="213" t="s">
        <v>11907</v>
      </c>
      <c r="M144" s="215"/>
      <c r="N144" s="209" t="s">
        <v>10656</v>
      </c>
      <c r="O144" s="219" t="s">
        <v>15092</v>
      </c>
    </row>
    <row r="145" spans="1:15" ht="39.6">
      <c r="A145" s="208">
        <v>144</v>
      </c>
      <c r="B145" s="213" t="s">
        <v>14</v>
      </c>
      <c r="C145" s="213" t="s">
        <v>11951</v>
      </c>
      <c r="D145" s="214" t="s">
        <v>15093</v>
      </c>
      <c r="E145" s="214" t="s">
        <v>15094</v>
      </c>
      <c r="F145" s="215" t="s">
        <v>15095</v>
      </c>
      <c r="G145" s="216">
        <v>1</v>
      </c>
      <c r="H145" s="216">
        <v>1</v>
      </c>
      <c r="I145" s="213" t="s">
        <v>15096</v>
      </c>
      <c r="J145" s="213" t="s">
        <v>22</v>
      </c>
      <c r="K145" s="216">
        <v>2020</v>
      </c>
      <c r="L145" s="213" t="s">
        <v>11907</v>
      </c>
      <c r="M145" s="215"/>
      <c r="N145" s="209" t="s">
        <v>10656</v>
      </c>
      <c r="O145" s="219" t="s">
        <v>15097</v>
      </c>
    </row>
    <row r="146" spans="1:15" ht="26.4">
      <c r="A146" s="208">
        <v>145</v>
      </c>
      <c r="B146" s="213" t="s">
        <v>14</v>
      </c>
      <c r="C146" s="213" t="s">
        <v>11909</v>
      </c>
      <c r="D146" s="214" t="s">
        <v>15098</v>
      </c>
      <c r="E146" s="214" t="s">
        <v>15099</v>
      </c>
      <c r="F146" s="215" t="s">
        <v>15100</v>
      </c>
      <c r="G146" s="216">
        <v>1</v>
      </c>
      <c r="H146" s="216">
        <v>1</v>
      </c>
      <c r="I146" s="213" t="s">
        <v>15101</v>
      </c>
      <c r="J146" s="213" t="s">
        <v>22</v>
      </c>
      <c r="K146" s="216">
        <v>2020</v>
      </c>
      <c r="L146" s="213" t="s">
        <v>11907</v>
      </c>
      <c r="M146" s="215"/>
      <c r="N146" s="209" t="s">
        <v>10656</v>
      </c>
      <c r="O146" s="219" t="s">
        <v>15102</v>
      </c>
    </row>
    <row r="147" spans="1:15" ht="26.4">
      <c r="A147" s="208">
        <v>146</v>
      </c>
      <c r="B147" s="213" t="s">
        <v>14</v>
      </c>
      <c r="C147" s="213" t="s">
        <v>11919</v>
      </c>
      <c r="D147" s="214" t="s">
        <v>15103</v>
      </c>
      <c r="E147" s="214" t="s">
        <v>15104</v>
      </c>
      <c r="F147" s="215" t="s">
        <v>15105</v>
      </c>
      <c r="G147" s="216">
        <v>1</v>
      </c>
      <c r="H147" s="216">
        <v>1</v>
      </c>
      <c r="I147" s="213" t="s">
        <v>15106</v>
      </c>
      <c r="J147" s="213" t="s">
        <v>22</v>
      </c>
      <c r="K147" s="216">
        <v>2020</v>
      </c>
      <c r="L147" s="213" t="s">
        <v>11907</v>
      </c>
      <c r="M147" s="215"/>
      <c r="N147" s="209" t="s">
        <v>10656</v>
      </c>
      <c r="O147" s="219" t="s">
        <v>15107</v>
      </c>
    </row>
    <row r="148" spans="1:15" ht="39.6">
      <c r="A148" s="208">
        <v>147</v>
      </c>
      <c r="B148" s="213" t="s">
        <v>14</v>
      </c>
      <c r="C148" s="213" t="s">
        <v>11941</v>
      </c>
      <c r="D148" s="214" t="s">
        <v>15108</v>
      </c>
      <c r="E148" s="214" t="s">
        <v>15109</v>
      </c>
      <c r="F148" s="215" t="s">
        <v>15110</v>
      </c>
      <c r="G148" s="216">
        <v>1</v>
      </c>
      <c r="H148" s="216">
        <v>1</v>
      </c>
      <c r="I148" s="213" t="s">
        <v>15111</v>
      </c>
      <c r="J148" s="213" t="s">
        <v>22</v>
      </c>
      <c r="K148" s="216">
        <v>2020</v>
      </c>
      <c r="L148" s="213" t="s">
        <v>11907</v>
      </c>
      <c r="M148" s="215"/>
      <c r="N148" s="209" t="s">
        <v>10656</v>
      </c>
      <c r="O148" s="219" t="s">
        <v>15112</v>
      </c>
    </row>
    <row r="149" spans="1:15" ht="26.4">
      <c r="A149" s="208">
        <v>148</v>
      </c>
      <c r="B149" s="213" t="s">
        <v>14</v>
      </c>
      <c r="C149" s="213" t="s">
        <v>12056</v>
      </c>
      <c r="D149" s="214" t="s">
        <v>15113</v>
      </c>
      <c r="E149" s="214" t="s">
        <v>15114</v>
      </c>
      <c r="F149" s="215" t="s">
        <v>15115</v>
      </c>
      <c r="G149" s="216">
        <v>1</v>
      </c>
      <c r="H149" s="216">
        <v>1</v>
      </c>
      <c r="I149" s="213" t="s">
        <v>15116</v>
      </c>
      <c r="J149" s="213" t="s">
        <v>22</v>
      </c>
      <c r="K149" s="216">
        <v>2020</v>
      </c>
      <c r="L149" s="213" t="s">
        <v>11907</v>
      </c>
      <c r="M149" s="215"/>
      <c r="N149" s="209" t="s">
        <v>10656</v>
      </c>
      <c r="O149" s="219" t="s">
        <v>15117</v>
      </c>
    </row>
    <row r="150" spans="1:15" ht="26.4">
      <c r="A150" s="208">
        <v>149</v>
      </c>
      <c r="B150" s="213" t="s">
        <v>14</v>
      </c>
      <c r="C150" s="213" t="s">
        <v>11958</v>
      </c>
      <c r="D150" s="214" t="s">
        <v>15118</v>
      </c>
      <c r="E150" s="214" t="s">
        <v>15119</v>
      </c>
      <c r="F150" s="215" t="s">
        <v>15120</v>
      </c>
      <c r="G150" s="216">
        <v>1</v>
      </c>
      <c r="H150" s="216">
        <v>1</v>
      </c>
      <c r="I150" s="213" t="s">
        <v>15121</v>
      </c>
      <c r="J150" s="213" t="s">
        <v>22</v>
      </c>
      <c r="K150" s="216">
        <v>2020</v>
      </c>
      <c r="L150" s="213" t="s">
        <v>11907</v>
      </c>
      <c r="M150" s="215"/>
      <c r="N150" s="209" t="s">
        <v>10656</v>
      </c>
      <c r="O150" s="219" t="s">
        <v>15122</v>
      </c>
    </row>
    <row r="151" spans="1:15" ht="26.4">
      <c r="A151" s="208">
        <v>150</v>
      </c>
      <c r="B151" s="213" t="s">
        <v>14</v>
      </c>
      <c r="C151" s="213" t="s">
        <v>12034</v>
      </c>
      <c r="D151" s="214" t="s">
        <v>15123</v>
      </c>
      <c r="E151" s="214" t="s">
        <v>15124</v>
      </c>
      <c r="F151" s="215" t="s">
        <v>15125</v>
      </c>
      <c r="G151" s="216">
        <v>1</v>
      </c>
      <c r="H151" s="216">
        <v>1</v>
      </c>
      <c r="I151" s="213" t="s">
        <v>15126</v>
      </c>
      <c r="J151" s="213" t="s">
        <v>22</v>
      </c>
      <c r="K151" s="216">
        <v>2020</v>
      </c>
      <c r="L151" s="213" t="s">
        <v>11907</v>
      </c>
      <c r="M151" s="215"/>
      <c r="N151" s="209" t="s">
        <v>10656</v>
      </c>
      <c r="O151" s="219" t="s">
        <v>15127</v>
      </c>
    </row>
    <row r="152" spans="1:15" ht="26.4">
      <c r="A152" s="208">
        <v>151</v>
      </c>
      <c r="B152" s="213" t="s">
        <v>14</v>
      </c>
      <c r="C152" s="213" t="s">
        <v>11923</v>
      </c>
      <c r="D152" s="214" t="s">
        <v>15128</v>
      </c>
      <c r="E152" s="214" t="s">
        <v>15129</v>
      </c>
      <c r="F152" s="215" t="s">
        <v>15130</v>
      </c>
      <c r="G152" s="216">
        <v>1</v>
      </c>
      <c r="H152" s="216">
        <v>1</v>
      </c>
      <c r="I152" s="213" t="s">
        <v>15131</v>
      </c>
      <c r="J152" s="213" t="s">
        <v>22</v>
      </c>
      <c r="K152" s="216">
        <v>2020</v>
      </c>
      <c r="L152" s="213" t="s">
        <v>11907</v>
      </c>
      <c r="M152" s="215"/>
      <c r="N152" s="209" t="s">
        <v>10656</v>
      </c>
      <c r="O152" s="219" t="s">
        <v>15132</v>
      </c>
    </row>
    <row r="153" spans="1:15" ht="26.4">
      <c r="A153" s="208">
        <v>152</v>
      </c>
      <c r="B153" s="213" t="s">
        <v>14</v>
      </c>
      <c r="C153" s="213" t="s">
        <v>11909</v>
      </c>
      <c r="D153" s="214" t="s">
        <v>15133</v>
      </c>
      <c r="E153" s="214" t="s">
        <v>15134</v>
      </c>
      <c r="F153" s="215" t="s">
        <v>15135</v>
      </c>
      <c r="G153" s="216">
        <v>1</v>
      </c>
      <c r="H153" s="216">
        <v>1</v>
      </c>
      <c r="I153" s="213" t="s">
        <v>15136</v>
      </c>
      <c r="J153" s="213" t="s">
        <v>22</v>
      </c>
      <c r="K153" s="216">
        <v>2020</v>
      </c>
      <c r="L153" s="213" t="s">
        <v>11907</v>
      </c>
      <c r="M153" s="215"/>
      <c r="N153" s="209" t="s">
        <v>10656</v>
      </c>
      <c r="O153" s="219" t="s">
        <v>15137</v>
      </c>
    </row>
    <row r="154" spans="1:15" ht="52.8">
      <c r="A154" s="208">
        <v>153</v>
      </c>
      <c r="B154" s="213" t="s">
        <v>14</v>
      </c>
      <c r="C154" s="213" t="s">
        <v>11981</v>
      </c>
      <c r="D154" s="214" t="s">
        <v>15138</v>
      </c>
      <c r="E154" s="214" t="s">
        <v>15139</v>
      </c>
      <c r="F154" s="215" t="s">
        <v>15140</v>
      </c>
      <c r="G154" s="216">
        <v>1</v>
      </c>
      <c r="H154" s="216">
        <v>1</v>
      </c>
      <c r="I154" s="213" t="s">
        <v>15141</v>
      </c>
      <c r="J154" s="213" t="s">
        <v>22</v>
      </c>
      <c r="K154" s="216">
        <v>2020</v>
      </c>
      <c r="L154" s="213" t="s">
        <v>11907</v>
      </c>
      <c r="M154" s="215"/>
      <c r="N154" s="209" t="s">
        <v>10656</v>
      </c>
      <c r="O154" s="219" t="s">
        <v>15142</v>
      </c>
    </row>
    <row r="155" spans="1:15">
      <c r="A155" s="208">
        <v>154</v>
      </c>
      <c r="B155" s="213" t="s">
        <v>14</v>
      </c>
      <c r="C155" s="213" t="s">
        <v>11981</v>
      </c>
      <c r="D155" s="214" t="s">
        <v>15143</v>
      </c>
      <c r="E155" s="214" t="s">
        <v>15144</v>
      </c>
      <c r="F155" s="215" t="s">
        <v>15145</v>
      </c>
      <c r="G155" s="216">
        <v>1</v>
      </c>
      <c r="H155" s="216">
        <v>1</v>
      </c>
      <c r="I155" s="213" t="s">
        <v>15146</v>
      </c>
      <c r="J155" s="213" t="s">
        <v>22</v>
      </c>
      <c r="K155" s="216">
        <v>2020</v>
      </c>
      <c r="L155" s="213" t="s">
        <v>11907</v>
      </c>
      <c r="M155" s="215"/>
      <c r="N155" s="209" t="s">
        <v>10656</v>
      </c>
      <c r="O155" s="219" t="s">
        <v>15147</v>
      </c>
    </row>
    <row r="156" spans="1:15" ht="26.4">
      <c r="A156" s="208">
        <v>155</v>
      </c>
      <c r="B156" s="213" t="s">
        <v>14</v>
      </c>
      <c r="C156" s="213" t="s">
        <v>11968</v>
      </c>
      <c r="D156" s="214" t="s">
        <v>15148</v>
      </c>
      <c r="E156" s="214" t="s">
        <v>15149</v>
      </c>
      <c r="F156" s="215" t="s">
        <v>15150</v>
      </c>
      <c r="G156" s="216">
        <v>1</v>
      </c>
      <c r="H156" s="216">
        <v>1</v>
      </c>
      <c r="I156" s="213" t="s">
        <v>15151</v>
      </c>
      <c r="J156" s="213" t="s">
        <v>22</v>
      </c>
      <c r="K156" s="216">
        <v>2020</v>
      </c>
      <c r="L156" s="213" t="s">
        <v>11907</v>
      </c>
      <c r="M156" s="215"/>
      <c r="N156" s="209" t="s">
        <v>10656</v>
      </c>
      <c r="O156" s="219" t="s">
        <v>15152</v>
      </c>
    </row>
    <row r="157" spans="1:15" ht="39.6">
      <c r="A157" s="208">
        <v>156</v>
      </c>
      <c r="B157" s="213" t="s">
        <v>14</v>
      </c>
      <c r="C157" s="213" t="s">
        <v>12543</v>
      </c>
      <c r="D157" s="214" t="s">
        <v>15153</v>
      </c>
      <c r="E157" s="214" t="s">
        <v>15154</v>
      </c>
      <c r="F157" s="215" t="s">
        <v>15155</v>
      </c>
      <c r="G157" s="216">
        <v>1</v>
      </c>
      <c r="H157" s="216">
        <v>1</v>
      </c>
      <c r="I157" s="213" t="s">
        <v>15156</v>
      </c>
      <c r="J157" s="213" t="s">
        <v>22</v>
      </c>
      <c r="K157" s="216">
        <v>2018</v>
      </c>
      <c r="L157" s="213" t="s">
        <v>11907</v>
      </c>
      <c r="M157" s="215"/>
      <c r="N157" s="209" t="s">
        <v>10656</v>
      </c>
      <c r="O157" s="219" t="s">
        <v>15157</v>
      </c>
    </row>
    <row r="158" spans="1:15" ht="26.4">
      <c r="A158" s="208">
        <v>157</v>
      </c>
      <c r="B158" s="213" t="s">
        <v>14</v>
      </c>
      <c r="C158" s="213" t="s">
        <v>12056</v>
      </c>
      <c r="D158" s="214" t="s">
        <v>15158</v>
      </c>
      <c r="E158" s="214" t="s">
        <v>15159</v>
      </c>
      <c r="F158" s="215" t="s">
        <v>15160</v>
      </c>
      <c r="G158" s="216">
        <v>1</v>
      </c>
      <c r="H158" s="216">
        <v>1</v>
      </c>
      <c r="I158" s="213" t="s">
        <v>15161</v>
      </c>
      <c r="J158" s="213" t="s">
        <v>22</v>
      </c>
      <c r="K158" s="216">
        <v>2018</v>
      </c>
      <c r="L158" s="213" t="s">
        <v>11907</v>
      </c>
      <c r="M158" s="215"/>
      <c r="N158" s="209" t="s">
        <v>10656</v>
      </c>
      <c r="O158" s="219" t="s">
        <v>15162</v>
      </c>
    </row>
    <row r="159" spans="1:15" ht="26.4">
      <c r="A159" s="208">
        <v>158</v>
      </c>
      <c r="B159" s="213" t="s">
        <v>14</v>
      </c>
      <c r="C159" s="213" t="s">
        <v>12543</v>
      </c>
      <c r="D159" s="214" t="s">
        <v>15163</v>
      </c>
      <c r="E159" s="214" t="s">
        <v>15164</v>
      </c>
      <c r="F159" s="215" t="s">
        <v>15165</v>
      </c>
      <c r="G159" s="216">
        <v>1</v>
      </c>
      <c r="H159" s="216">
        <v>1</v>
      </c>
      <c r="I159" s="213" t="s">
        <v>3753</v>
      </c>
      <c r="J159" s="213" t="s">
        <v>22</v>
      </c>
      <c r="K159" s="216">
        <v>2018</v>
      </c>
      <c r="L159" s="213" t="s">
        <v>11907</v>
      </c>
      <c r="M159" s="215"/>
      <c r="N159" s="209" t="s">
        <v>10656</v>
      </c>
      <c r="O159" s="219" t="s">
        <v>15166</v>
      </c>
    </row>
    <row r="160" spans="1:15" ht="26.4">
      <c r="A160" s="208">
        <v>159</v>
      </c>
      <c r="B160" s="213" t="s">
        <v>14</v>
      </c>
      <c r="C160" s="213" t="s">
        <v>11909</v>
      </c>
      <c r="D160" s="214" t="s">
        <v>15167</v>
      </c>
      <c r="E160" s="214" t="s">
        <v>15168</v>
      </c>
      <c r="F160" s="215" t="s">
        <v>15169</v>
      </c>
      <c r="G160" s="216">
        <v>1</v>
      </c>
      <c r="H160" s="216">
        <v>1</v>
      </c>
      <c r="I160" s="213" t="s">
        <v>15170</v>
      </c>
      <c r="J160" s="213" t="s">
        <v>22</v>
      </c>
      <c r="K160" s="216">
        <v>2018</v>
      </c>
      <c r="L160" s="213" t="s">
        <v>11907</v>
      </c>
      <c r="M160" s="215"/>
      <c r="N160" s="209" t="s">
        <v>10656</v>
      </c>
      <c r="O160" s="219" t="s">
        <v>15171</v>
      </c>
    </row>
    <row r="161" spans="1:15" ht="26.4">
      <c r="A161" s="208">
        <v>160</v>
      </c>
      <c r="B161" s="213" t="s">
        <v>14</v>
      </c>
      <c r="C161" s="213" t="s">
        <v>12056</v>
      </c>
      <c r="D161" s="214" t="s">
        <v>15172</v>
      </c>
      <c r="E161" s="214" t="s">
        <v>15173</v>
      </c>
      <c r="F161" s="215" t="s">
        <v>15174</v>
      </c>
      <c r="G161" s="216">
        <v>1</v>
      </c>
      <c r="H161" s="216">
        <v>1</v>
      </c>
      <c r="I161" s="213" t="s">
        <v>15175</v>
      </c>
      <c r="J161" s="213" t="s">
        <v>22</v>
      </c>
      <c r="K161" s="216">
        <v>2019</v>
      </c>
      <c r="L161" s="213" t="s">
        <v>11907</v>
      </c>
      <c r="M161" s="215"/>
      <c r="N161" s="209" t="s">
        <v>10656</v>
      </c>
      <c r="O161" s="219" t="s">
        <v>15176</v>
      </c>
    </row>
    <row r="162" spans="1:15" ht="26.4">
      <c r="A162" s="208">
        <v>161</v>
      </c>
      <c r="B162" s="213" t="s">
        <v>14</v>
      </c>
      <c r="C162" s="213" t="s">
        <v>11951</v>
      </c>
      <c r="D162" s="214" t="s">
        <v>15177</v>
      </c>
      <c r="E162" s="214" t="s">
        <v>15178</v>
      </c>
      <c r="F162" s="215" t="s">
        <v>15179</v>
      </c>
      <c r="G162" s="216">
        <v>1</v>
      </c>
      <c r="H162" s="216">
        <v>1</v>
      </c>
      <c r="I162" s="213" t="s">
        <v>15180</v>
      </c>
      <c r="J162" s="213" t="s">
        <v>22</v>
      </c>
      <c r="K162" s="216">
        <v>2019</v>
      </c>
      <c r="L162" s="213" t="s">
        <v>11907</v>
      </c>
      <c r="M162" s="215"/>
      <c r="N162" s="209" t="s">
        <v>10656</v>
      </c>
      <c r="O162" s="219" t="s">
        <v>15181</v>
      </c>
    </row>
    <row r="163" spans="1:15" ht="26.4">
      <c r="A163" s="208">
        <v>162</v>
      </c>
      <c r="B163" s="213" t="s">
        <v>14</v>
      </c>
      <c r="C163" s="213" t="s">
        <v>11951</v>
      </c>
      <c r="D163" s="214" t="s">
        <v>15182</v>
      </c>
      <c r="E163" s="214" t="s">
        <v>15183</v>
      </c>
      <c r="F163" s="215" t="s">
        <v>15184</v>
      </c>
      <c r="G163" s="216">
        <v>1</v>
      </c>
      <c r="H163" s="216">
        <v>1</v>
      </c>
      <c r="I163" s="213" t="s">
        <v>15185</v>
      </c>
      <c r="J163" s="213" t="s">
        <v>22</v>
      </c>
      <c r="K163" s="216">
        <v>2019</v>
      </c>
      <c r="L163" s="213" t="s">
        <v>11907</v>
      </c>
      <c r="M163" s="215"/>
      <c r="N163" s="209" t="s">
        <v>10656</v>
      </c>
      <c r="O163" s="219" t="s">
        <v>15186</v>
      </c>
    </row>
    <row r="164" spans="1:15">
      <c r="A164" s="208">
        <v>163</v>
      </c>
      <c r="B164" s="213" t="s">
        <v>14</v>
      </c>
      <c r="C164" s="213" t="s">
        <v>11909</v>
      </c>
      <c r="D164" s="214" t="s">
        <v>15187</v>
      </c>
      <c r="E164" s="214" t="s">
        <v>15188</v>
      </c>
      <c r="F164" s="215" t="s">
        <v>15189</v>
      </c>
      <c r="G164" s="216">
        <v>1</v>
      </c>
      <c r="H164" s="216">
        <v>4</v>
      </c>
      <c r="I164" s="213" t="s">
        <v>15190</v>
      </c>
      <c r="J164" s="213" t="s">
        <v>22</v>
      </c>
      <c r="K164" s="216">
        <v>2019</v>
      </c>
      <c r="L164" s="213" t="s">
        <v>11907</v>
      </c>
      <c r="M164" s="215"/>
      <c r="N164" s="209" t="s">
        <v>10656</v>
      </c>
      <c r="O164" s="219" t="s">
        <v>15191</v>
      </c>
    </row>
    <row r="165" spans="1:15" ht="26.4">
      <c r="A165" s="208">
        <v>164</v>
      </c>
      <c r="B165" s="213" t="s">
        <v>14</v>
      </c>
      <c r="C165" s="213" t="s">
        <v>11968</v>
      </c>
      <c r="D165" s="214" t="s">
        <v>15192</v>
      </c>
      <c r="E165" s="214" t="s">
        <v>15193</v>
      </c>
      <c r="F165" s="215" t="s">
        <v>15194</v>
      </c>
      <c r="G165" s="216">
        <v>1</v>
      </c>
      <c r="H165" s="216">
        <v>1</v>
      </c>
      <c r="I165" s="213" t="s">
        <v>15195</v>
      </c>
      <c r="J165" s="213" t="s">
        <v>22</v>
      </c>
      <c r="K165" s="216">
        <v>2019</v>
      </c>
      <c r="L165" s="213" t="s">
        <v>11907</v>
      </c>
      <c r="M165" s="215"/>
      <c r="N165" s="209" t="s">
        <v>10656</v>
      </c>
      <c r="O165" s="219" t="s">
        <v>15196</v>
      </c>
    </row>
    <row r="166" spans="1:15" ht="52.8">
      <c r="A166" s="208">
        <v>165</v>
      </c>
      <c r="B166" s="213" t="s">
        <v>14</v>
      </c>
      <c r="C166" s="213" t="s">
        <v>11981</v>
      </c>
      <c r="D166" s="214" t="s">
        <v>15197</v>
      </c>
      <c r="E166" s="214" t="s">
        <v>15198</v>
      </c>
      <c r="F166" s="215" t="s">
        <v>15199</v>
      </c>
      <c r="G166" s="216">
        <v>1</v>
      </c>
      <c r="H166" s="216">
        <v>1</v>
      </c>
      <c r="I166" s="213" t="s">
        <v>15200</v>
      </c>
      <c r="J166" s="213" t="s">
        <v>22</v>
      </c>
      <c r="K166" s="216">
        <v>2020</v>
      </c>
      <c r="L166" s="213" t="s">
        <v>11907</v>
      </c>
      <c r="M166" s="215"/>
      <c r="N166" s="209" t="s">
        <v>10656</v>
      </c>
      <c r="O166" s="219" t="s">
        <v>15201</v>
      </c>
    </row>
    <row r="167" spans="1:15" ht="26.4">
      <c r="A167" s="208">
        <v>166</v>
      </c>
      <c r="B167" s="213" t="s">
        <v>14</v>
      </c>
      <c r="C167" s="213" t="s">
        <v>11909</v>
      </c>
      <c r="D167" s="214" t="s">
        <v>15202</v>
      </c>
      <c r="E167" s="214" t="s">
        <v>15203</v>
      </c>
      <c r="F167" s="215" t="s">
        <v>15204</v>
      </c>
      <c r="G167" s="216">
        <v>1</v>
      </c>
      <c r="H167" s="216">
        <v>1</v>
      </c>
      <c r="I167" s="213" t="s">
        <v>15205</v>
      </c>
      <c r="J167" s="213" t="s">
        <v>22</v>
      </c>
      <c r="K167" s="216">
        <v>2020</v>
      </c>
      <c r="L167" s="213" t="s">
        <v>11907</v>
      </c>
      <c r="M167" s="215"/>
      <c r="N167" s="209" t="s">
        <v>10656</v>
      </c>
      <c r="O167" s="219" t="s">
        <v>15206</v>
      </c>
    </row>
    <row r="168" spans="1:15" ht="39.6">
      <c r="A168" s="208">
        <v>167</v>
      </c>
      <c r="B168" s="213" t="s">
        <v>14</v>
      </c>
      <c r="C168" s="213" t="s">
        <v>11909</v>
      </c>
      <c r="D168" s="214" t="s">
        <v>15207</v>
      </c>
      <c r="E168" s="214" t="s">
        <v>15208</v>
      </c>
      <c r="F168" s="215" t="s">
        <v>15209</v>
      </c>
      <c r="G168" s="216">
        <v>1</v>
      </c>
      <c r="H168" s="216">
        <v>1</v>
      </c>
      <c r="I168" s="213" t="s">
        <v>15210</v>
      </c>
      <c r="J168" s="213" t="s">
        <v>22</v>
      </c>
      <c r="K168" s="216">
        <v>2020</v>
      </c>
      <c r="L168" s="213" t="s">
        <v>11907</v>
      </c>
      <c r="M168" s="215"/>
      <c r="N168" s="209" t="s">
        <v>10656</v>
      </c>
      <c r="O168" s="219" t="s">
        <v>15211</v>
      </c>
    </row>
    <row r="169" spans="1:15" ht="39.6">
      <c r="A169" s="208">
        <v>168</v>
      </c>
      <c r="B169" s="213" t="s">
        <v>14</v>
      </c>
      <c r="C169" s="213" t="s">
        <v>12543</v>
      </c>
      <c r="D169" s="214" t="s">
        <v>15212</v>
      </c>
      <c r="E169" s="214" t="s">
        <v>15213</v>
      </c>
      <c r="F169" s="215" t="s">
        <v>15214</v>
      </c>
      <c r="G169" s="216">
        <v>1</v>
      </c>
      <c r="H169" s="216">
        <v>1</v>
      </c>
      <c r="I169" s="213" t="s">
        <v>15215</v>
      </c>
      <c r="J169" s="213" t="s">
        <v>22</v>
      </c>
      <c r="K169" s="216">
        <v>2020</v>
      </c>
      <c r="L169" s="213" t="s">
        <v>11907</v>
      </c>
      <c r="M169" s="215"/>
      <c r="N169" s="209" t="s">
        <v>10656</v>
      </c>
      <c r="O169" s="219" t="s">
        <v>15216</v>
      </c>
    </row>
    <row r="170" spans="1:15" ht="26.4">
      <c r="A170" s="208">
        <v>169</v>
      </c>
      <c r="B170" s="213" t="s">
        <v>14</v>
      </c>
      <c r="C170" s="213" t="s">
        <v>14963</v>
      </c>
      <c r="D170" s="214" t="s">
        <v>15217</v>
      </c>
      <c r="E170" s="214" t="s">
        <v>15218</v>
      </c>
      <c r="F170" s="215" t="s">
        <v>15219</v>
      </c>
      <c r="G170" s="216">
        <v>1</v>
      </c>
      <c r="H170" s="216">
        <v>1</v>
      </c>
      <c r="I170" s="213" t="s">
        <v>15220</v>
      </c>
      <c r="J170" s="213" t="s">
        <v>22</v>
      </c>
      <c r="K170" s="216">
        <v>2020</v>
      </c>
      <c r="L170" s="213" t="s">
        <v>11907</v>
      </c>
      <c r="M170" s="215"/>
      <c r="N170" s="209" t="s">
        <v>10656</v>
      </c>
      <c r="O170" s="219" t="s">
        <v>15221</v>
      </c>
    </row>
    <row r="171" spans="1:15">
      <c r="A171" s="208">
        <v>170</v>
      </c>
      <c r="B171" s="213" t="s">
        <v>14</v>
      </c>
      <c r="C171" s="213" t="s">
        <v>12543</v>
      </c>
      <c r="D171" s="214" t="s">
        <v>15222</v>
      </c>
      <c r="E171" s="214" t="s">
        <v>15223</v>
      </c>
      <c r="F171" s="215" t="s">
        <v>15224</v>
      </c>
      <c r="G171" s="216">
        <v>1</v>
      </c>
      <c r="H171" s="216">
        <v>1</v>
      </c>
      <c r="I171" s="213" t="s">
        <v>15225</v>
      </c>
      <c r="J171" s="213" t="s">
        <v>22</v>
      </c>
      <c r="K171" s="216">
        <v>2020</v>
      </c>
      <c r="L171" s="213" t="s">
        <v>11907</v>
      </c>
      <c r="M171" s="215"/>
      <c r="N171" s="209" t="s">
        <v>10656</v>
      </c>
      <c r="O171" s="219" t="s">
        <v>15226</v>
      </c>
    </row>
    <row r="172" spans="1:15" ht="26.4">
      <c r="A172" s="208">
        <v>171</v>
      </c>
      <c r="B172" s="213" t="s">
        <v>14</v>
      </c>
      <c r="C172" s="213" t="s">
        <v>11941</v>
      </c>
      <c r="D172" s="214" t="s">
        <v>15227</v>
      </c>
      <c r="E172" s="214" t="s">
        <v>15228</v>
      </c>
      <c r="F172" s="215" t="s">
        <v>15229</v>
      </c>
      <c r="G172" s="216">
        <v>1</v>
      </c>
      <c r="H172" s="216">
        <v>1</v>
      </c>
      <c r="I172" s="213" t="s">
        <v>15230</v>
      </c>
      <c r="J172" s="213" t="s">
        <v>22</v>
      </c>
      <c r="K172" s="216">
        <v>2020</v>
      </c>
      <c r="L172" s="213" t="s">
        <v>11907</v>
      </c>
      <c r="M172" s="215"/>
      <c r="N172" s="209" t="s">
        <v>10656</v>
      </c>
      <c r="O172" s="219" t="s">
        <v>15231</v>
      </c>
    </row>
    <row r="173" spans="1:15" ht="39.6">
      <c r="A173" s="208">
        <v>172</v>
      </c>
      <c r="B173" s="213" t="s">
        <v>14</v>
      </c>
      <c r="C173" s="213" t="s">
        <v>11981</v>
      </c>
      <c r="D173" s="214" t="s">
        <v>15232</v>
      </c>
      <c r="E173" s="214" t="s">
        <v>15233</v>
      </c>
      <c r="F173" s="215" t="s">
        <v>15234</v>
      </c>
      <c r="G173" s="216">
        <v>1</v>
      </c>
      <c r="H173" s="216">
        <v>1</v>
      </c>
      <c r="I173" s="213" t="s">
        <v>15235</v>
      </c>
      <c r="J173" s="213" t="s">
        <v>22</v>
      </c>
      <c r="K173" s="216">
        <v>2020</v>
      </c>
      <c r="L173" s="213" t="s">
        <v>11907</v>
      </c>
      <c r="M173" s="215"/>
      <c r="N173" s="209" t="s">
        <v>10656</v>
      </c>
      <c r="O173" s="219" t="s">
        <v>15236</v>
      </c>
    </row>
    <row r="174" spans="1:15" ht="52.8">
      <c r="A174" s="208">
        <v>173</v>
      </c>
      <c r="B174" s="213" t="s">
        <v>14</v>
      </c>
      <c r="C174" s="213" t="s">
        <v>11981</v>
      </c>
      <c r="D174" s="214" t="s">
        <v>15237</v>
      </c>
      <c r="E174" s="214" t="s">
        <v>15238</v>
      </c>
      <c r="F174" s="215" t="s">
        <v>15239</v>
      </c>
      <c r="G174" s="216">
        <v>1</v>
      </c>
      <c r="H174" s="216">
        <v>1</v>
      </c>
      <c r="I174" s="213" t="s">
        <v>15240</v>
      </c>
      <c r="J174" s="213" t="s">
        <v>22</v>
      </c>
      <c r="K174" s="216">
        <v>2020</v>
      </c>
      <c r="L174" s="213" t="s">
        <v>11907</v>
      </c>
      <c r="M174" s="215"/>
      <c r="N174" s="209" t="s">
        <v>10656</v>
      </c>
      <c r="O174" s="219" t="s">
        <v>15241</v>
      </c>
    </row>
    <row r="175" spans="1:15" ht="26.4">
      <c r="A175" s="208">
        <v>174</v>
      </c>
      <c r="B175" s="213" t="s">
        <v>14</v>
      </c>
      <c r="C175" s="213" t="s">
        <v>11937</v>
      </c>
      <c r="D175" s="214" t="s">
        <v>15242</v>
      </c>
      <c r="E175" s="214" t="s">
        <v>15243</v>
      </c>
      <c r="F175" s="215" t="s">
        <v>15244</v>
      </c>
      <c r="G175" s="216">
        <v>1</v>
      </c>
      <c r="H175" s="216">
        <v>1</v>
      </c>
      <c r="I175" s="213" t="s">
        <v>15245</v>
      </c>
      <c r="J175" s="213" t="s">
        <v>22</v>
      </c>
      <c r="K175" s="216">
        <v>2020</v>
      </c>
      <c r="L175" s="213" t="s">
        <v>11907</v>
      </c>
      <c r="M175" s="215"/>
      <c r="N175" s="209" t="s">
        <v>10656</v>
      </c>
      <c r="O175" s="219" t="s">
        <v>15246</v>
      </c>
    </row>
    <row r="176" spans="1:15" ht="26.4">
      <c r="A176" s="208">
        <v>175</v>
      </c>
      <c r="B176" s="213" t="s">
        <v>14</v>
      </c>
      <c r="C176" s="213" t="s">
        <v>11981</v>
      </c>
      <c r="D176" s="214" t="s">
        <v>15247</v>
      </c>
      <c r="E176" s="214" t="s">
        <v>15248</v>
      </c>
      <c r="F176" s="215" t="s">
        <v>15249</v>
      </c>
      <c r="G176" s="216">
        <v>1</v>
      </c>
      <c r="H176" s="216">
        <v>1</v>
      </c>
      <c r="I176" s="213" t="s">
        <v>15250</v>
      </c>
      <c r="J176" s="213" t="s">
        <v>22</v>
      </c>
      <c r="K176" s="216">
        <v>2020</v>
      </c>
      <c r="L176" s="213" t="s">
        <v>11907</v>
      </c>
      <c r="M176" s="215"/>
      <c r="N176" s="209" t="s">
        <v>10656</v>
      </c>
      <c r="O176" s="219" t="s">
        <v>15251</v>
      </c>
    </row>
    <row r="177" spans="1:15" ht="39.6">
      <c r="A177" s="208">
        <v>176</v>
      </c>
      <c r="B177" s="213" t="s">
        <v>14</v>
      </c>
      <c r="C177" s="213" t="s">
        <v>11981</v>
      </c>
      <c r="D177" s="214" t="s">
        <v>15252</v>
      </c>
      <c r="E177" s="214" t="s">
        <v>15253</v>
      </c>
      <c r="F177" s="215" t="s">
        <v>15254</v>
      </c>
      <c r="G177" s="216">
        <v>1</v>
      </c>
      <c r="H177" s="216">
        <v>1</v>
      </c>
      <c r="I177" s="213" t="s">
        <v>15255</v>
      </c>
      <c r="J177" s="213" t="s">
        <v>22</v>
      </c>
      <c r="K177" s="216">
        <v>2020</v>
      </c>
      <c r="L177" s="213" t="s">
        <v>11907</v>
      </c>
      <c r="M177" s="215"/>
      <c r="N177" s="209" t="s">
        <v>10656</v>
      </c>
      <c r="O177" s="219" t="s">
        <v>15256</v>
      </c>
    </row>
    <row r="178" spans="1:15" ht="26.4">
      <c r="A178" s="208">
        <v>177</v>
      </c>
      <c r="B178" s="213" t="s">
        <v>14</v>
      </c>
      <c r="C178" s="213" t="s">
        <v>11941</v>
      </c>
      <c r="D178" s="214" t="s">
        <v>15257</v>
      </c>
      <c r="E178" s="214" t="s">
        <v>15258</v>
      </c>
      <c r="F178" s="215" t="s">
        <v>15259</v>
      </c>
      <c r="G178" s="216">
        <v>1</v>
      </c>
      <c r="H178" s="216">
        <v>1</v>
      </c>
      <c r="I178" s="213" t="s">
        <v>15260</v>
      </c>
      <c r="J178" s="213" t="s">
        <v>22</v>
      </c>
      <c r="K178" s="216">
        <v>2020</v>
      </c>
      <c r="L178" s="213" t="s">
        <v>11907</v>
      </c>
      <c r="M178" s="215"/>
      <c r="N178" s="209" t="s">
        <v>10656</v>
      </c>
      <c r="O178" s="219" t="s">
        <v>15261</v>
      </c>
    </row>
    <row r="179" spans="1:15" ht="26.4">
      <c r="A179" s="208">
        <v>178</v>
      </c>
      <c r="B179" s="213" t="s">
        <v>14</v>
      </c>
      <c r="C179" s="213" t="s">
        <v>11904</v>
      </c>
      <c r="D179" s="214" t="s">
        <v>15262</v>
      </c>
      <c r="E179" s="214" t="s">
        <v>15263</v>
      </c>
      <c r="F179" s="215" t="s">
        <v>15264</v>
      </c>
      <c r="G179" s="216">
        <v>1</v>
      </c>
      <c r="H179" s="216">
        <v>1</v>
      </c>
      <c r="I179" s="213" t="s">
        <v>15265</v>
      </c>
      <c r="J179" s="213" t="s">
        <v>22</v>
      </c>
      <c r="K179" s="216">
        <v>2020</v>
      </c>
      <c r="L179" s="213" t="s">
        <v>11907</v>
      </c>
      <c r="M179" s="215"/>
      <c r="N179" s="209" t="s">
        <v>10656</v>
      </c>
      <c r="O179" s="219" t="s">
        <v>15266</v>
      </c>
    </row>
    <row r="180" spans="1:15" ht="26.4">
      <c r="A180" s="208">
        <v>179</v>
      </c>
      <c r="B180" s="213" t="s">
        <v>14</v>
      </c>
      <c r="C180" s="213" t="s">
        <v>12034</v>
      </c>
      <c r="D180" s="214" t="s">
        <v>15267</v>
      </c>
      <c r="E180" s="214" t="s">
        <v>15268</v>
      </c>
      <c r="F180" s="215" t="s">
        <v>15269</v>
      </c>
      <c r="G180" s="216">
        <v>1</v>
      </c>
      <c r="H180" s="216">
        <v>1</v>
      </c>
      <c r="I180" s="213" t="s">
        <v>15270</v>
      </c>
      <c r="J180" s="213" t="s">
        <v>22</v>
      </c>
      <c r="K180" s="216">
        <v>2020</v>
      </c>
      <c r="L180" s="213" t="s">
        <v>11907</v>
      </c>
      <c r="M180" s="215"/>
      <c r="N180" s="209" t="s">
        <v>10656</v>
      </c>
      <c r="O180" s="219" t="s">
        <v>15271</v>
      </c>
    </row>
    <row r="181" spans="1:15" ht="39.6">
      <c r="A181" s="208">
        <v>180</v>
      </c>
      <c r="B181" s="213" t="s">
        <v>14</v>
      </c>
      <c r="C181" s="213" t="s">
        <v>11919</v>
      </c>
      <c r="D181" s="214" t="s">
        <v>15272</v>
      </c>
      <c r="E181" s="214" t="s">
        <v>15273</v>
      </c>
      <c r="F181" s="215" t="s">
        <v>15274</v>
      </c>
      <c r="G181" s="216">
        <v>1</v>
      </c>
      <c r="H181" s="216">
        <v>1</v>
      </c>
      <c r="I181" s="213" t="s">
        <v>15275</v>
      </c>
      <c r="J181" s="213" t="s">
        <v>22</v>
      </c>
      <c r="K181" s="216">
        <v>2020</v>
      </c>
      <c r="L181" s="213" t="s">
        <v>11907</v>
      </c>
      <c r="M181" s="215"/>
      <c r="N181" s="209" t="s">
        <v>10656</v>
      </c>
      <c r="O181" s="219" t="s">
        <v>15276</v>
      </c>
    </row>
    <row r="182" spans="1:15">
      <c r="A182" s="208">
        <v>181</v>
      </c>
      <c r="B182" s="213" t="s">
        <v>14</v>
      </c>
      <c r="C182" s="213" t="s">
        <v>12034</v>
      </c>
      <c r="D182" s="214" t="s">
        <v>15277</v>
      </c>
      <c r="E182" s="214" t="s">
        <v>15278</v>
      </c>
      <c r="F182" s="215" t="s">
        <v>15279</v>
      </c>
      <c r="G182" s="216">
        <v>1</v>
      </c>
      <c r="H182" s="216">
        <v>1</v>
      </c>
      <c r="I182" s="213" t="s">
        <v>15280</v>
      </c>
      <c r="J182" s="213" t="s">
        <v>22</v>
      </c>
      <c r="K182" s="216">
        <v>2020</v>
      </c>
      <c r="L182" s="213" t="s">
        <v>11907</v>
      </c>
      <c r="M182" s="215"/>
      <c r="N182" s="209" t="s">
        <v>10656</v>
      </c>
      <c r="O182" s="219" t="s">
        <v>15281</v>
      </c>
    </row>
    <row r="183" spans="1:15" ht="39.6">
      <c r="A183" s="208">
        <v>182</v>
      </c>
      <c r="B183" s="213" t="s">
        <v>14</v>
      </c>
      <c r="C183" s="213" t="s">
        <v>11981</v>
      </c>
      <c r="D183" s="214" t="s">
        <v>15282</v>
      </c>
      <c r="E183" s="214" t="s">
        <v>15283</v>
      </c>
      <c r="F183" s="215" t="s">
        <v>15284</v>
      </c>
      <c r="G183" s="216">
        <v>1</v>
      </c>
      <c r="H183" s="216">
        <v>1</v>
      </c>
      <c r="I183" s="213" t="s">
        <v>15285</v>
      </c>
      <c r="J183" s="213" t="s">
        <v>22</v>
      </c>
      <c r="K183" s="216">
        <v>2020</v>
      </c>
      <c r="L183" s="213" t="s">
        <v>11907</v>
      </c>
      <c r="M183" s="215"/>
      <c r="N183" s="209" t="s">
        <v>10656</v>
      </c>
      <c r="O183" s="219" t="s">
        <v>15286</v>
      </c>
    </row>
    <row r="184" spans="1:15" ht="26.4">
      <c r="A184" s="208">
        <v>183</v>
      </c>
      <c r="B184" s="213" t="s">
        <v>14</v>
      </c>
      <c r="C184" s="213" t="s">
        <v>11941</v>
      </c>
      <c r="D184" s="214" t="s">
        <v>15287</v>
      </c>
      <c r="E184" s="214" t="s">
        <v>15288</v>
      </c>
      <c r="F184" s="215" t="s">
        <v>15289</v>
      </c>
      <c r="G184" s="216">
        <v>1</v>
      </c>
      <c r="H184" s="216">
        <v>1</v>
      </c>
      <c r="I184" s="213" t="s">
        <v>15290</v>
      </c>
      <c r="J184" s="213" t="s">
        <v>22</v>
      </c>
      <c r="K184" s="216">
        <v>2020</v>
      </c>
      <c r="L184" s="213" t="s">
        <v>11907</v>
      </c>
      <c r="M184" s="215"/>
      <c r="N184" s="209" t="s">
        <v>10656</v>
      </c>
      <c r="O184" s="219" t="s">
        <v>15291</v>
      </c>
    </row>
    <row r="185" spans="1:15" ht="26.4">
      <c r="A185" s="208">
        <v>184</v>
      </c>
      <c r="B185" s="213" t="s">
        <v>14</v>
      </c>
      <c r="C185" s="213" t="s">
        <v>11951</v>
      </c>
      <c r="D185" s="214" t="s">
        <v>15292</v>
      </c>
      <c r="E185" s="214" t="s">
        <v>15293</v>
      </c>
      <c r="F185" s="215" t="s">
        <v>15294</v>
      </c>
      <c r="G185" s="216">
        <v>1</v>
      </c>
      <c r="H185" s="216">
        <v>1</v>
      </c>
      <c r="I185" s="213" t="s">
        <v>15295</v>
      </c>
      <c r="J185" s="213" t="s">
        <v>22</v>
      </c>
      <c r="K185" s="216">
        <v>2021</v>
      </c>
      <c r="L185" s="213" t="s">
        <v>11907</v>
      </c>
      <c r="M185" s="215"/>
      <c r="N185" s="209" t="s">
        <v>10656</v>
      </c>
      <c r="O185" s="219" t="s">
        <v>15296</v>
      </c>
    </row>
    <row r="186" spans="1:15" ht="39.6">
      <c r="A186" s="208">
        <v>185</v>
      </c>
      <c r="B186" s="213" t="s">
        <v>14</v>
      </c>
      <c r="C186" s="213" t="s">
        <v>12543</v>
      </c>
      <c r="D186" s="214" t="s">
        <v>15297</v>
      </c>
      <c r="E186" s="214" t="s">
        <v>15298</v>
      </c>
      <c r="F186" s="215" t="s">
        <v>15299</v>
      </c>
      <c r="G186" s="216">
        <v>1</v>
      </c>
      <c r="H186" s="216">
        <v>1</v>
      </c>
      <c r="I186" s="213" t="s">
        <v>8242</v>
      </c>
      <c r="J186" s="213" t="s">
        <v>22</v>
      </c>
      <c r="K186" s="216">
        <v>2021</v>
      </c>
      <c r="L186" s="213" t="s">
        <v>11907</v>
      </c>
      <c r="M186" s="215"/>
      <c r="N186" s="209" t="s">
        <v>10656</v>
      </c>
      <c r="O186" s="219" t="s">
        <v>15300</v>
      </c>
    </row>
    <row r="187" spans="1:15" ht="39.6">
      <c r="A187" s="208">
        <v>186</v>
      </c>
      <c r="B187" s="213" t="s">
        <v>14</v>
      </c>
      <c r="C187" s="213" t="s">
        <v>11951</v>
      </c>
      <c r="D187" s="214" t="s">
        <v>15301</v>
      </c>
      <c r="E187" s="214" t="s">
        <v>15302</v>
      </c>
      <c r="F187" s="215" t="s">
        <v>15303</v>
      </c>
      <c r="G187" s="216">
        <v>1</v>
      </c>
      <c r="H187" s="216">
        <v>1</v>
      </c>
      <c r="I187" s="213" t="s">
        <v>15304</v>
      </c>
      <c r="J187" s="213" t="s">
        <v>22</v>
      </c>
      <c r="K187" s="216">
        <v>2021</v>
      </c>
      <c r="L187" s="213" t="s">
        <v>11907</v>
      </c>
      <c r="M187" s="215"/>
      <c r="N187" s="209" t="s">
        <v>10656</v>
      </c>
      <c r="O187" s="219" t="s">
        <v>15305</v>
      </c>
    </row>
    <row r="188" spans="1:15">
      <c r="A188" s="208">
        <v>187</v>
      </c>
      <c r="B188" s="213" t="s">
        <v>14</v>
      </c>
      <c r="C188" s="213" t="s">
        <v>11951</v>
      </c>
      <c r="D188" s="214" t="s">
        <v>15306</v>
      </c>
      <c r="E188" s="214" t="s">
        <v>15307</v>
      </c>
      <c r="F188" s="215" t="s">
        <v>15308</v>
      </c>
      <c r="G188" s="216">
        <v>1</v>
      </c>
      <c r="H188" s="216">
        <v>1</v>
      </c>
      <c r="I188" s="213" t="s">
        <v>15309</v>
      </c>
      <c r="J188" s="213" t="s">
        <v>22</v>
      </c>
      <c r="K188" s="216">
        <v>2021</v>
      </c>
      <c r="L188" s="213" t="s">
        <v>11907</v>
      </c>
      <c r="M188" s="215"/>
      <c r="N188" s="209" t="s">
        <v>10656</v>
      </c>
      <c r="O188" s="219" t="s">
        <v>15310</v>
      </c>
    </row>
    <row r="189" spans="1:15" ht="26.4">
      <c r="A189" s="208">
        <v>188</v>
      </c>
      <c r="B189" s="213" t="s">
        <v>14</v>
      </c>
      <c r="C189" s="213" t="s">
        <v>12056</v>
      </c>
      <c r="D189" s="214" t="s">
        <v>15311</v>
      </c>
      <c r="E189" s="214" t="s">
        <v>15312</v>
      </c>
      <c r="F189" s="215" t="s">
        <v>15313</v>
      </c>
      <c r="G189" s="216">
        <v>1</v>
      </c>
      <c r="H189" s="216">
        <v>1</v>
      </c>
      <c r="I189" s="213" t="s">
        <v>15314</v>
      </c>
      <c r="J189" s="213" t="s">
        <v>22</v>
      </c>
      <c r="K189" s="216">
        <v>2021</v>
      </c>
      <c r="L189" s="213" t="s">
        <v>11907</v>
      </c>
      <c r="M189" s="215"/>
      <c r="N189" s="209" t="s">
        <v>10656</v>
      </c>
      <c r="O189" s="219" t="s">
        <v>15315</v>
      </c>
    </row>
    <row r="190" spans="1:15">
      <c r="A190" s="208">
        <v>189</v>
      </c>
      <c r="B190" s="213" t="s">
        <v>14</v>
      </c>
      <c r="C190" s="213" t="s">
        <v>11951</v>
      </c>
      <c r="D190" s="214" t="s">
        <v>15316</v>
      </c>
      <c r="E190" s="214" t="s">
        <v>15317</v>
      </c>
      <c r="F190" s="215" t="s">
        <v>15318</v>
      </c>
      <c r="G190" s="216">
        <v>1</v>
      </c>
      <c r="H190" s="216">
        <v>1</v>
      </c>
      <c r="I190" s="213" t="s">
        <v>15319</v>
      </c>
      <c r="J190" s="213" t="s">
        <v>22</v>
      </c>
      <c r="K190" s="216">
        <v>2021</v>
      </c>
      <c r="L190" s="213" t="s">
        <v>11907</v>
      </c>
      <c r="M190" s="215"/>
      <c r="N190" s="209" t="s">
        <v>10656</v>
      </c>
      <c r="O190" s="219" t="s">
        <v>15320</v>
      </c>
    </row>
    <row r="191" spans="1:15" ht="39.6">
      <c r="A191" s="208">
        <v>190</v>
      </c>
      <c r="B191" s="213" t="s">
        <v>14</v>
      </c>
      <c r="C191" s="213" t="s">
        <v>11951</v>
      </c>
      <c r="D191" s="214" t="s">
        <v>15321</v>
      </c>
      <c r="E191" s="214" t="s">
        <v>15322</v>
      </c>
      <c r="F191" s="215" t="s">
        <v>15323</v>
      </c>
      <c r="G191" s="216">
        <v>1</v>
      </c>
      <c r="H191" s="216">
        <v>1</v>
      </c>
      <c r="I191" s="213" t="s">
        <v>15324</v>
      </c>
      <c r="J191" s="213" t="s">
        <v>22</v>
      </c>
      <c r="K191" s="216">
        <v>2021</v>
      </c>
      <c r="L191" s="213" t="s">
        <v>11907</v>
      </c>
      <c r="M191" s="215"/>
      <c r="N191" s="209" t="s">
        <v>10656</v>
      </c>
      <c r="O191" s="219" t="s">
        <v>15325</v>
      </c>
    </row>
    <row r="192" spans="1:15" ht="39.6">
      <c r="A192" s="208">
        <v>191</v>
      </c>
      <c r="B192" s="213" t="s">
        <v>14</v>
      </c>
      <c r="C192" s="213" t="s">
        <v>12056</v>
      </c>
      <c r="D192" s="214" t="s">
        <v>15326</v>
      </c>
      <c r="E192" s="214" t="s">
        <v>15327</v>
      </c>
      <c r="F192" s="215" t="s">
        <v>15328</v>
      </c>
      <c r="G192" s="216">
        <v>1</v>
      </c>
      <c r="H192" s="216">
        <v>1</v>
      </c>
      <c r="I192" s="213" t="s">
        <v>15329</v>
      </c>
      <c r="J192" s="213" t="s">
        <v>22</v>
      </c>
      <c r="K192" s="216">
        <v>2021</v>
      </c>
      <c r="L192" s="213" t="s">
        <v>11907</v>
      </c>
      <c r="M192" s="215"/>
      <c r="N192" s="209" t="s">
        <v>10656</v>
      </c>
      <c r="O192" s="219" t="s">
        <v>15330</v>
      </c>
    </row>
    <row r="193" spans="1:15" ht="39.6">
      <c r="A193" s="208">
        <v>192</v>
      </c>
      <c r="B193" s="213" t="s">
        <v>14</v>
      </c>
      <c r="C193" s="213" t="s">
        <v>11923</v>
      </c>
      <c r="D193" s="214" t="s">
        <v>15331</v>
      </c>
      <c r="E193" s="214" t="s">
        <v>15332</v>
      </c>
      <c r="F193" s="215" t="s">
        <v>15333</v>
      </c>
      <c r="G193" s="216">
        <v>1</v>
      </c>
      <c r="H193" s="216">
        <v>1</v>
      </c>
      <c r="I193" s="213" t="s">
        <v>15334</v>
      </c>
      <c r="J193" s="213" t="s">
        <v>22</v>
      </c>
      <c r="K193" s="216">
        <v>2021</v>
      </c>
      <c r="L193" s="213" t="s">
        <v>11907</v>
      </c>
      <c r="M193" s="215"/>
      <c r="N193" s="209" t="s">
        <v>10656</v>
      </c>
      <c r="O193" s="219" t="s">
        <v>15335</v>
      </c>
    </row>
    <row r="194" spans="1:15">
      <c r="A194" s="208">
        <v>193</v>
      </c>
      <c r="B194" s="213" t="s">
        <v>14</v>
      </c>
      <c r="C194" s="213" t="s">
        <v>13134</v>
      </c>
      <c r="D194" s="214" t="s">
        <v>15336</v>
      </c>
      <c r="E194" s="214" t="s">
        <v>15337</v>
      </c>
      <c r="F194" s="215" t="s">
        <v>15338</v>
      </c>
      <c r="G194" s="216">
        <v>1</v>
      </c>
      <c r="H194" s="216">
        <v>1</v>
      </c>
      <c r="I194" s="213" t="s">
        <v>15339</v>
      </c>
      <c r="J194" s="213" t="s">
        <v>22</v>
      </c>
      <c r="K194" s="216">
        <v>2021</v>
      </c>
      <c r="L194" s="213" t="s">
        <v>11907</v>
      </c>
      <c r="M194" s="215"/>
      <c r="N194" s="209" t="s">
        <v>10656</v>
      </c>
      <c r="O194" s="219" t="s">
        <v>15340</v>
      </c>
    </row>
    <row r="195" spans="1:15" ht="39.6">
      <c r="A195" s="208">
        <v>194</v>
      </c>
      <c r="B195" s="213" t="s">
        <v>14</v>
      </c>
      <c r="C195" s="213" t="s">
        <v>11951</v>
      </c>
      <c r="D195" s="214" t="s">
        <v>15341</v>
      </c>
      <c r="E195" s="214" t="s">
        <v>15342</v>
      </c>
      <c r="F195" s="215" t="s">
        <v>15343</v>
      </c>
      <c r="G195" s="216">
        <v>1</v>
      </c>
      <c r="H195" s="216">
        <v>1</v>
      </c>
      <c r="I195" s="213" t="s">
        <v>5038</v>
      </c>
      <c r="J195" s="213" t="s">
        <v>22</v>
      </c>
      <c r="K195" s="216">
        <v>2021</v>
      </c>
      <c r="L195" s="213" t="s">
        <v>11907</v>
      </c>
      <c r="M195" s="215"/>
      <c r="N195" s="209" t="s">
        <v>10656</v>
      </c>
      <c r="O195" s="219" t="s">
        <v>15344</v>
      </c>
    </row>
    <row r="196" spans="1:15" ht="39.6">
      <c r="A196" s="208">
        <v>195</v>
      </c>
      <c r="B196" s="213" t="s">
        <v>14</v>
      </c>
      <c r="C196" s="213" t="s">
        <v>12543</v>
      </c>
      <c r="D196" s="214" t="s">
        <v>15345</v>
      </c>
      <c r="E196" s="214" t="s">
        <v>15346</v>
      </c>
      <c r="F196" s="215" t="s">
        <v>15347</v>
      </c>
      <c r="G196" s="216">
        <v>1</v>
      </c>
      <c r="H196" s="216">
        <v>1</v>
      </c>
      <c r="I196" s="213" t="s">
        <v>15348</v>
      </c>
      <c r="J196" s="213" t="s">
        <v>22</v>
      </c>
      <c r="K196" s="216">
        <v>2021</v>
      </c>
      <c r="L196" s="213" t="s">
        <v>11907</v>
      </c>
      <c r="M196" s="215"/>
      <c r="N196" s="209" t="s">
        <v>10656</v>
      </c>
      <c r="O196" s="219" t="s">
        <v>15349</v>
      </c>
    </row>
    <row r="197" spans="1:15" ht="26.4">
      <c r="A197" s="208">
        <v>196</v>
      </c>
      <c r="B197" s="213" t="s">
        <v>14</v>
      </c>
      <c r="C197" s="213" t="s">
        <v>11951</v>
      </c>
      <c r="D197" s="214" t="s">
        <v>15350</v>
      </c>
      <c r="E197" s="214" t="s">
        <v>15351</v>
      </c>
      <c r="F197" s="215" t="s">
        <v>15352</v>
      </c>
      <c r="G197" s="216">
        <v>1</v>
      </c>
      <c r="H197" s="216">
        <v>1</v>
      </c>
      <c r="I197" s="213" t="s">
        <v>15353</v>
      </c>
      <c r="J197" s="213" t="s">
        <v>22</v>
      </c>
      <c r="K197" s="216">
        <v>2021</v>
      </c>
      <c r="L197" s="213" t="s">
        <v>11907</v>
      </c>
      <c r="M197" s="215"/>
      <c r="N197" s="209" t="s">
        <v>10656</v>
      </c>
      <c r="O197" s="219" t="s">
        <v>15354</v>
      </c>
    </row>
    <row r="198" spans="1:15" ht="26.4">
      <c r="A198" s="208">
        <v>197</v>
      </c>
      <c r="B198" s="213" t="s">
        <v>14</v>
      </c>
      <c r="C198" s="213" t="s">
        <v>12543</v>
      </c>
      <c r="D198" s="214" t="s">
        <v>15355</v>
      </c>
      <c r="E198" s="214" t="s">
        <v>15356</v>
      </c>
      <c r="F198" s="215" t="s">
        <v>15357</v>
      </c>
      <c r="G198" s="216">
        <v>1</v>
      </c>
      <c r="H198" s="216">
        <v>1</v>
      </c>
      <c r="I198" s="213" t="s">
        <v>15358</v>
      </c>
      <c r="J198" s="213" t="s">
        <v>22</v>
      </c>
      <c r="K198" s="216">
        <v>2021</v>
      </c>
      <c r="L198" s="213" t="s">
        <v>11907</v>
      </c>
      <c r="M198" s="215"/>
      <c r="N198" s="209" t="s">
        <v>10656</v>
      </c>
      <c r="O198" s="219" t="s">
        <v>15359</v>
      </c>
    </row>
    <row r="199" spans="1:15" ht="26.4">
      <c r="A199" s="208">
        <v>198</v>
      </c>
      <c r="B199" s="213" t="s">
        <v>14</v>
      </c>
      <c r="C199" s="213" t="s">
        <v>12056</v>
      </c>
      <c r="D199" s="214" t="s">
        <v>15360</v>
      </c>
      <c r="E199" s="214" t="s">
        <v>15361</v>
      </c>
      <c r="F199" s="215" t="s">
        <v>15362</v>
      </c>
      <c r="G199" s="216">
        <v>1</v>
      </c>
      <c r="H199" s="216">
        <v>1</v>
      </c>
      <c r="I199" s="213" t="s">
        <v>15363</v>
      </c>
      <c r="J199" s="213" t="s">
        <v>22</v>
      </c>
      <c r="K199" s="216">
        <v>2021</v>
      </c>
      <c r="L199" s="213" t="s">
        <v>11907</v>
      </c>
      <c r="M199" s="215"/>
      <c r="N199" s="209" t="s">
        <v>10656</v>
      </c>
      <c r="O199" s="219" t="s">
        <v>15364</v>
      </c>
    </row>
    <row r="200" spans="1:15" ht="39.6">
      <c r="A200" s="208">
        <v>199</v>
      </c>
      <c r="B200" s="213" t="s">
        <v>14</v>
      </c>
      <c r="C200" s="213" t="s">
        <v>11904</v>
      </c>
      <c r="D200" s="214" t="s">
        <v>15365</v>
      </c>
      <c r="E200" s="214" t="s">
        <v>15366</v>
      </c>
      <c r="F200" s="215" t="s">
        <v>15367</v>
      </c>
      <c r="G200" s="216">
        <v>1</v>
      </c>
      <c r="H200" s="216">
        <v>1</v>
      </c>
      <c r="I200" s="213" t="s">
        <v>15368</v>
      </c>
      <c r="J200" s="213" t="s">
        <v>22</v>
      </c>
      <c r="K200" s="216">
        <v>2021</v>
      </c>
      <c r="L200" s="213" t="s">
        <v>11907</v>
      </c>
      <c r="M200" s="215"/>
      <c r="N200" s="209" t="s">
        <v>10656</v>
      </c>
      <c r="O200" s="219" t="s">
        <v>15369</v>
      </c>
    </row>
    <row r="201" spans="1:15" ht="26.4">
      <c r="A201" s="208">
        <v>200</v>
      </c>
      <c r="B201" s="213" t="s">
        <v>14</v>
      </c>
      <c r="C201" s="213" t="s">
        <v>11958</v>
      </c>
      <c r="D201" s="214" t="s">
        <v>15370</v>
      </c>
      <c r="E201" s="214" t="s">
        <v>15371</v>
      </c>
      <c r="F201" s="215" t="s">
        <v>15372</v>
      </c>
      <c r="G201" s="216">
        <v>1</v>
      </c>
      <c r="H201" s="216">
        <v>1</v>
      </c>
      <c r="I201" s="213" t="s">
        <v>15373</v>
      </c>
      <c r="J201" s="213" t="s">
        <v>22</v>
      </c>
      <c r="K201" s="216">
        <v>2021</v>
      </c>
      <c r="L201" s="213" t="s">
        <v>11907</v>
      </c>
      <c r="M201" s="215"/>
      <c r="N201" s="209" t="s">
        <v>10656</v>
      </c>
      <c r="O201" s="219" t="s">
        <v>15374</v>
      </c>
    </row>
    <row r="202" spans="1:15" ht="26.4">
      <c r="A202" s="208">
        <v>201</v>
      </c>
      <c r="B202" s="213" t="s">
        <v>14</v>
      </c>
      <c r="C202" s="213" t="s">
        <v>12195</v>
      </c>
      <c r="D202" s="214" t="s">
        <v>15375</v>
      </c>
      <c r="E202" s="214" t="s">
        <v>15376</v>
      </c>
      <c r="F202" s="215" t="s">
        <v>15377</v>
      </c>
      <c r="G202" s="216">
        <v>1</v>
      </c>
      <c r="H202" s="216">
        <v>1</v>
      </c>
      <c r="I202" s="213" t="s">
        <v>15378</v>
      </c>
      <c r="J202" s="213" t="s">
        <v>22</v>
      </c>
      <c r="K202" s="216">
        <v>2021</v>
      </c>
      <c r="L202" s="213" t="s">
        <v>11907</v>
      </c>
      <c r="M202" s="215"/>
      <c r="N202" s="209" t="s">
        <v>10656</v>
      </c>
      <c r="O202" s="219" t="s">
        <v>15379</v>
      </c>
    </row>
    <row r="203" spans="1:15" ht="39.6">
      <c r="A203" s="208">
        <v>202</v>
      </c>
      <c r="B203" s="213" t="s">
        <v>14</v>
      </c>
      <c r="C203" s="213" t="s">
        <v>11981</v>
      </c>
      <c r="D203" s="214" t="s">
        <v>15380</v>
      </c>
      <c r="E203" s="214" t="s">
        <v>15381</v>
      </c>
      <c r="F203" s="215" t="s">
        <v>15382</v>
      </c>
      <c r="G203" s="216">
        <v>1</v>
      </c>
      <c r="H203" s="216">
        <v>1</v>
      </c>
      <c r="I203" s="213" t="s">
        <v>15383</v>
      </c>
      <c r="J203" s="213" t="s">
        <v>22</v>
      </c>
      <c r="K203" s="216">
        <v>2021</v>
      </c>
      <c r="L203" s="213" t="s">
        <v>11907</v>
      </c>
      <c r="M203" s="215"/>
      <c r="N203" s="209" t="s">
        <v>10656</v>
      </c>
      <c r="O203" s="219" t="s">
        <v>15384</v>
      </c>
    </row>
    <row r="204" spans="1:15" ht="39.6">
      <c r="A204" s="208">
        <v>203</v>
      </c>
      <c r="B204" s="213" t="s">
        <v>14</v>
      </c>
      <c r="C204" s="213" t="s">
        <v>12056</v>
      </c>
      <c r="D204" s="214" t="s">
        <v>15385</v>
      </c>
      <c r="E204" s="214" t="s">
        <v>15386</v>
      </c>
      <c r="F204" s="215" t="s">
        <v>15387</v>
      </c>
      <c r="G204" s="216">
        <v>1</v>
      </c>
      <c r="H204" s="216">
        <v>1</v>
      </c>
      <c r="I204" s="213" t="s">
        <v>15388</v>
      </c>
      <c r="J204" s="213" t="s">
        <v>22</v>
      </c>
      <c r="K204" s="216">
        <v>2021</v>
      </c>
      <c r="L204" s="213" t="s">
        <v>11907</v>
      </c>
      <c r="M204" s="215"/>
      <c r="N204" s="209" t="s">
        <v>10656</v>
      </c>
      <c r="O204" s="219" t="s">
        <v>15389</v>
      </c>
    </row>
    <row r="205" spans="1:15" ht="26.4">
      <c r="A205" s="208">
        <v>204</v>
      </c>
      <c r="B205" s="213" t="s">
        <v>14</v>
      </c>
      <c r="C205" s="213" t="s">
        <v>11951</v>
      </c>
      <c r="D205" s="214" t="s">
        <v>15390</v>
      </c>
      <c r="E205" s="214" t="s">
        <v>15391</v>
      </c>
      <c r="F205" s="215" t="s">
        <v>15392</v>
      </c>
      <c r="G205" s="216">
        <v>1</v>
      </c>
      <c r="H205" s="216">
        <v>1</v>
      </c>
      <c r="I205" s="213" t="s">
        <v>15393</v>
      </c>
      <c r="J205" s="213" t="s">
        <v>22</v>
      </c>
      <c r="K205" s="216">
        <v>2021</v>
      </c>
      <c r="L205" s="213" t="s">
        <v>11907</v>
      </c>
      <c r="M205" s="215"/>
      <c r="N205" s="209" t="s">
        <v>10656</v>
      </c>
      <c r="O205" s="219" t="s">
        <v>15394</v>
      </c>
    </row>
    <row r="206" spans="1:15" ht="26.4">
      <c r="A206" s="208">
        <v>205</v>
      </c>
      <c r="B206" s="213" t="s">
        <v>14</v>
      </c>
      <c r="C206" s="213" t="s">
        <v>11951</v>
      </c>
      <c r="D206" s="214" t="s">
        <v>15395</v>
      </c>
      <c r="E206" s="214" t="s">
        <v>15396</v>
      </c>
      <c r="F206" s="215" t="s">
        <v>15397</v>
      </c>
      <c r="G206" s="216">
        <v>1</v>
      </c>
      <c r="H206" s="216">
        <v>1</v>
      </c>
      <c r="I206" s="213" t="s">
        <v>15398</v>
      </c>
      <c r="J206" s="213" t="s">
        <v>22</v>
      </c>
      <c r="K206" s="216">
        <v>2021</v>
      </c>
      <c r="L206" s="213" t="s">
        <v>11907</v>
      </c>
      <c r="M206" s="215"/>
      <c r="N206" s="209" t="s">
        <v>10656</v>
      </c>
      <c r="O206" s="219" t="s">
        <v>15399</v>
      </c>
    </row>
    <row r="207" spans="1:15" ht="26.4">
      <c r="A207" s="208">
        <v>206</v>
      </c>
      <c r="B207" s="213" t="s">
        <v>14</v>
      </c>
      <c r="C207" s="213" t="s">
        <v>11981</v>
      </c>
      <c r="D207" s="214" t="s">
        <v>15400</v>
      </c>
      <c r="E207" s="214" t="s">
        <v>15401</v>
      </c>
      <c r="F207" s="215" t="s">
        <v>15402</v>
      </c>
      <c r="G207" s="216">
        <v>1</v>
      </c>
      <c r="H207" s="216">
        <v>1</v>
      </c>
      <c r="I207" s="213" t="s">
        <v>15403</v>
      </c>
      <c r="J207" s="213" t="s">
        <v>22</v>
      </c>
      <c r="K207" s="216">
        <v>2021</v>
      </c>
      <c r="L207" s="213" t="s">
        <v>11907</v>
      </c>
      <c r="M207" s="215"/>
      <c r="N207" s="209" t="s">
        <v>10656</v>
      </c>
      <c r="O207" s="219" t="s">
        <v>15404</v>
      </c>
    </row>
    <row r="208" spans="1:15" ht="26.4">
      <c r="A208" s="208">
        <v>207</v>
      </c>
      <c r="B208" s="213" t="s">
        <v>14</v>
      </c>
      <c r="C208" s="213" t="s">
        <v>11988</v>
      </c>
      <c r="D208" s="214" t="s">
        <v>15405</v>
      </c>
      <c r="E208" s="214" t="s">
        <v>15406</v>
      </c>
      <c r="F208" s="215" t="s">
        <v>15407</v>
      </c>
      <c r="G208" s="216">
        <v>1</v>
      </c>
      <c r="H208" s="216">
        <v>1</v>
      </c>
      <c r="I208" s="213" t="s">
        <v>15408</v>
      </c>
      <c r="J208" s="213" t="s">
        <v>22</v>
      </c>
      <c r="K208" s="216">
        <v>2021</v>
      </c>
      <c r="L208" s="213" t="s">
        <v>11907</v>
      </c>
      <c r="M208" s="215"/>
      <c r="N208" s="209" t="s">
        <v>10656</v>
      </c>
      <c r="O208" s="219" t="s">
        <v>15409</v>
      </c>
    </row>
    <row r="209" spans="1:15" ht="52.8">
      <c r="A209" s="208">
        <v>208</v>
      </c>
      <c r="B209" s="213" t="s">
        <v>14</v>
      </c>
      <c r="C209" s="213" t="s">
        <v>11981</v>
      </c>
      <c r="D209" s="214" t="s">
        <v>15410</v>
      </c>
      <c r="E209" s="214" t="s">
        <v>15411</v>
      </c>
      <c r="F209" s="215" t="s">
        <v>15412</v>
      </c>
      <c r="G209" s="216">
        <v>1</v>
      </c>
      <c r="H209" s="216">
        <v>1</v>
      </c>
      <c r="I209" s="213" t="s">
        <v>15413</v>
      </c>
      <c r="J209" s="213" t="s">
        <v>22</v>
      </c>
      <c r="K209" s="216">
        <v>2021</v>
      </c>
      <c r="L209" s="213" t="s">
        <v>11907</v>
      </c>
      <c r="M209" s="215"/>
      <c r="N209" s="209" t="s">
        <v>10656</v>
      </c>
      <c r="O209" s="219" t="s">
        <v>15414</v>
      </c>
    </row>
    <row r="210" spans="1:15" ht="26.4">
      <c r="A210" s="208">
        <v>209</v>
      </c>
      <c r="B210" s="213" t="s">
        <v>14</v>
      </c>
      <c r="C210" s="213" t="s">
        <v>12056</v>
      </c>
      <c r="D210" s="214" t="s">
        <v>15415</v>
      </c>
      <c r="E210" s="214" t="s">
        <v>15416</v>
      </c>
      <c r="F210" s="215" t="s">
        <v>15417</v>
      </c>
      <c r="G210" s="216">
        <v>1</v>
      </c>
      <c r="H210" s="216">
        <v>1</v>
      </c>
      <c r="I210" s="213" t="s">
        <v>15418</v>
      </c>
      <c r="J210" s="213" t="s">
        <v>22</v>
      </c>
      <c r="K210" s="216">
        <v>2021</v>
      </c>
      <c r="L210" s="213" t="s">
        <v>11907</v>
      </c>
      <c r="M210" s="215"/>
      <c r="N210" s="209" t="s">
        <v>10656</v>
      </c>
      <c r="O210" s="219" t="s">
        <v>15419</v>
      </c>
    </row>
    <row r="211" spans="1:15" ht="26.4">
      <c r="A211" s="208">
        <v>210</v>
      </c>
      <c r="B211" s="213" t="s">
        <v>14</v>
      </c>
      <c r="C211" s="213" t="s">
        <v>12195</v>
      </c>
      <c r="D211" s="214" t="s">
        <v>15420</v>
      </c>
      <c r="E211" s="214" t="s">
        <v>15421</v>
      </c>
      <c r="F211" s="215" t="s">
        <v>15422</v>
      </c>
      <c r="G211" s="216">
        <v>1</v>
      </c>
      <c r="H211" s="216">
        <v>1</v>
      </c>
      <c r="I211" s="213" t="s">
        <v>429</v>
      </c>
      <c r="J211" s="213" t="s">
        <v>22</v>
      </c>
      <c r="K211" s="216">
        <v>2021</v>
      </c>
      <c r="L211" s="213" t="s">
        <v>11907</v>
      </c>
      <c r="M211" s="215"/>
      <c r="N211" s="209" t="s">
        <v>10656</v>
      </c>
      <c r="O211" s="219" t="s">
        <v>15423</v>
      </c>
    </row>
    <row r="212" spans="1:15" ht="26.4">
      <c r="A212" s="208">
        <v>211</v>
      </c>
      <c r="B212" s="213" t="s">
        <v>14</v>
      </c>
      <c r="C212" s="213" t="s">
        <v>11958</v>
      </c>
      <c r="D212" s="214" t="s">
        <v>15424</v>
      </c>
      <c r="E212" s="214" t="s">
        <v>15425</v>
      </c>
      <c r="F212" s="215" t="s">
        <v>15426</v>
      </c>
      <c r="G212" s="216">
        <v>1</v>
      </c>
      <c r="H212" s="216">
        <v>1</v>
      </c>
      <c r="I212" s="213" t="s">
        <v>2314</v>
      </c>
      <c r="J212" s="213" t="s">
        <v>22</v>
      </c>
      <c r="K212" s="216">
        <v>2021</v>
      </c>
      <c r="L212" s="213" t="s">
        <v>11907</v>
      </c>
      <c r="M212" s="215"/>
      <c r="N212" s="209" t="s">
        <v>10656</v>
      </c>
      <c r="O212" s="219" t="s">
        <v>15427</v>
      </c>
    </row>
    <row r="213" spans="1:15">
      <c r="A213" s="208">
        <v>212</v>
      </c>
      <c r="B213" s="213" t="s">
        <v>14</v>
      </c>
      <c r="C213" s="213" t="s">
        <v>12034</v>
      </c>
      <c r="D213" s="214" t="s">
        <v>15428</v>
      </c>
      <c r="E213" s="214" t="s">
        <v>15429</v>
      </c>
      <c r="F213" s="215" t="s">
        <v>15430</v>
      </c>
      <c r="G213" s="216">
        <v>1</v>
      </c>
      <c r="H213" s="216">
        <v>1</v>
      </c>
      <c r="I213" s="213" t="s">
        <v>15431</v>
      </c>
      <c r="J213" s="213" t="s">
        <v>22</v>
      </c>
      <c r="K213" s="216">
        <v>2021</v>
      </c>
      <c r="L213" s="213" t="s">
        <v>11907</v>
      </c>
      <c r="M213" s="215"/>
      <c r="N213" s="209" t="s">
        <v>10656</v>
      </c>
      <c r="O213" s="219" t="s">
        <v>15432</v>
      </c>
    </row>
    <row r="214" spans="1:15" ht="26.4">
      <c r="A214" s="208">
        <v>213</v>
      </c>
      <c r="B214" s="213" t="s">
        <v>14</v>
      </c>
      <c r="C214" s="213" t="s">
        <v>11909</v>
      </c>
      <c r="D214" s="214" t="s">
        <v>15433</v>
      </c>
      <c r="E214" s="214" t="s">
        <v>15434</v>
      </c>
      <c r="F214" s="215" t="s">
        <v>15435</v>
      </c>
      <c r="G214" s="216">
        <v>1</v>
      </c>
      <c r="H214" s="216">
        <v>1</v>
      </c>
      <c r="I214" s="213" t="s">
        <v>15436</v>
      </c>
      <c r="J214" s="213" t="s">
        <v>22</v>
      </c>
      <c r="K214" s="216">
        <v>2021</v>
      </c>
      <c r="L214" s="213" t="s">
        <v>11907</v>
      </c>
      <c r="M214" s="215"/>
      <c r="N214" s="209" t="s">
        <v>10656</v>
      </c>
      <c r="O214" s="219" t="s">
        <v>15437</v>
      </c>
    </row>
    <row r="215" spans="1:15">
      <c r="A215" s="208">
        <v>214</v>
      </c>
      <c r="B215" s="213" t="s">
        <v>14</v>
      </c>
      <c r="C215" s="213" t="s">
        <v>12543</v>
      </c>
      <c r="D215" s="214" t="s">
        <v>15438</v>
      </c>
      <c r="E215" s="214" t="s">
        <v>15439</v>
      </c>
      <c r="F215" s="215" t="s">
        <v>15440</v>
      </c>
      <c r="G215" s="216">
        <v>1</v>
      </c>
      <c r="H215" s="216">
        <v>1</v>
      </c>
      <c r="I215" s="213" t="s">
        <v>15441</v>
      </c>
      <c r="J215" s="213" t="s">
        <v>22</v>
      </c>
      <c r="K215" s="216">
        <v>2021</v>
      </c>
      <c r="L215" s="213" t="s">
        <v>11907</v>
      </c>
      <c r="M215" s="215"/>
      <c r="N215" s="209" t="s">
        <v>10656</v>
      </c>
      <c r="O215" s="219" t="s">
        <v>15442</v>
      </c>
    </row>
    <row r="216" spans="1:15">
      <c r="A216" s="208">
        <v>215</v>
      </c>
      <c r="B216" s="213" t="s">
        <v>14</v>
      </c>
      <c r="C216" s="213" t="s">
        <v>12034</v>
      </c>
      <c r="D216" s="214" t="s">
        <v>15443</v>
      </c>
      <c r="E216" s="214" t="s">
        <v>15444</v>
      </c>
      <c r="F216" s="215" t="s">
        <v>15445</v>
      </c>
      <c r="G216" s="216">
        <v>1</v>
      </c>
      <c r="H216" s="216">
        <v>1</v>
      </c>
      <c r="I216" s="213" t="s">
        <v>1955</v>
      </c>
      <c r="J216" s="213" t="s">
        <v>22</v>
      </c>
      <c r="K216" s="216">
        <v>2021</v>
      </c>
      <c r="L216" s="213" t="s">
        <v>11907</v>
      </c>
      <c r="M216" s="215"/>
      <c r="N216" s="209" t="s">
        <v>10656</v>
      </c>
      <c r="O216" s="219" t="s">
        <v>15446</v>
      </c>
    </row>
    <row r="217" spans="1:15" ht="39.6">
      <c r="A217" s="208">
        <v>216</v>
      </c>
      <c r="B217" s="213" t="s">
        <v>14</v>
      </c>
      <c r="C217" s="213" t="s">
        <v>14963</v>
      </c>
      <c r="D217" s="214" t="s">
        <v>15447</v>
      </c>
      <c r="E217" s="214" t="s">
        <v>15448</v>
      </c>
      <c r="F217" s="215" t="s">
        <v>15449</v>
      </c>
      <c r="G217" s="216">
        <v>1</v>
      </c>
      <c r="H217" s="216">
        <v>1</v>
      </c>
      <c r="I217" s="213" t="s">
        <v>15450</v>
      </c>
      <c r="J217" s="213" t="s">
        <v>22</v>
      </c>
      <c r="K217" s="216">
        <v>2021</v>
      </c>
      <c r="L217" s="213" t="s">
        <v>11907</v>
      </c>
      <c r="M217" s="215"/>
      <c r="N217" s="209" t="s">
        <v>10656</v>
      </c>
      <c r="O217" s="219" t="s">
        <v>15451</v>
      </c>
    </row>
    <row r="218" spans="1:15" ht="26.4">
      <c r="A218" s="208">
        <v>217</v>
      </c>
      <c r="B218" s="213" t="s">
        <v>14</v>
      </c>
      <c r="C218" s="213" t="s">
        <v>11951</v>
      </c>
      <c r="D218" s="214" t="s">
        <v>15452</v>
      </c>
      <c r="E218" s="214" t="s">
        <v>15453</v>
      </c>
      <c r="F218" s="215" t="s">
        <v>15454</v>
      </c>
      <c r="G218" s="216">
        <v>1</v>
      </c>
      <c r="H218" s="216">
        <v>1</v>
      </c>
      <c r="I218" s="213" t="s">
        <v>15455</v>
      </c>
      <c r="J218" s="213" t="s">
        <v>22</v>
      </c>
      <c r="K218" s="216">
        <v>2021</v>
      </c>
      <c r="L218" s="213" t="s">
        <v>11907</v>
      </c>
      <c r="M218" s="215"/>
      <c r="N218" s="209" t="s">
        <v>10656</v>
      </c>
      <c r="O218" s="219" t="s">
        <v>15456</v>
      </c>
    </row>
    <row r="219" spans="1:15" ht="26.4">
      <c r="A219" s="208">
        <v>218</v>
      </c>
      <c r="B219" s="213" t="s">
        <v>14</v>
      </c>
      <c r="C219" s="213" t="s">
        <v>11958</v>
      </c>
      <c r="D219" s="214" t="s">
        <v>15457</v>
      </c>
      <c r="E219" s="214" t="s">
        <v>15458</v>
      </c>
      <c r="F219" s="215" t="s">
        <v>15459</v>
      </c>
      <c r="G219" s="216">
        <v>1</v>
      </c>
      <c r="H219" s="216">
        <v>1</v>
      </c>
      <c r="I219" s="213" t="s">
        <v>15460</v>
      </c>
      <c r="J219" s="213" t="s">
        <v>22</v>
      </c>
      <c r="K219" s="216">
        <v>2021</v>
      </c>
      <c r="L219" s="213" t="s">
        <v>11907</v>
      </c>
      <c r="M219" s="215"/>
      <c r="N219" s="209" t="s">
        <v>10656</v>
      </c>
      <c r="O219" s="219" t="s">
        <v>15461</v>
      </c>
    </row>
    <row r="220" spans="1:15" ht="26.4">
      <c r="A220" s="208">
        <v>219</v>
      </c>
      <c r="B220" s="213" t="s">
        <v>14</v>
      </c>
      <c r="C220" s="213" t="s">
        <v>14963</v>
      </c>
      <c r="D220" s="214" t="s">
        <v>15462</v>
      </c>
      <c r="E220" s="214" t="s">
        <v>15463</v>
      </c>
      <c r="F220" s="215" t="s">
        <v>15464</v>
      </c>
      <c r="G220" s="216">
        <v>1</v>
      </c>
      <c r="H220" s="216">
        <v>1</v>
      </c>
      <c r="I220" s="213" t="s">
        <v>15465</v>
      </c>
      <c r="J220" s="213" t="s">
        <v>22</v>
      </c>
      <c r="K220" s="216">
        <v>2021</v>
      </c>
      <c r="L220" s="213" t="s">
        <v>11907</v>
      </c>
      <c r="M220" s="215"/>
      <c r="N220" s="209" t="s">
        <v>10656</v>
      </c>
      <c r="O220" s="219" t="s">
        <v>15466</v>
      </c>
    </row>
    <row r="221" spans="1:15" ht="26.4">
      <c r="A221" s="208">
        <v>220</v>
      </c>
      <c r="B221" s="213" t="s">
        <v>14</v>
      </c>
      <c r="C221" s="213" t="s">
        <v>11937</v>
      </c>
      <c r="D221" s="214" t="s">
        <v>15467</v>
      </c>
      <c r="E221" s="214" t="s">
        <v>15468</v>
      </c>
      <c r="F221" s="215" t="s">
        <v>15469</v>
      </c>
      <c r="G221" s="216">
        <v>1</v>
      </c>
      <c r="H221" s="216">
        <v>1</v>
      </c>
      <c r="I221" s="213" t="s">
        <v>15470</v>
      </c>
      <c r="J221" s="213" t="s">
        <v>22</v>
      </c>
      <c r="K221" s="216">
        <v>2021</v>
      </c>
      <c r="L221" s="213" t="s">
        <v>11907</v>
      </c>
      <c r="M221" s="215"/>
      <c r="N221" s="209" t="s">
        <v>10656</v>
      </c>
      <c r="O221" s="219" t="s">
        <v>15471</v>
      </c>
    </row>
    <row r="222" spans="1:15" ht="26.4">
      <c r="A222" s="208">
        <v>221</v>
      </c>
      <c r="B222" s="213" t="s">
        <v>14</v>
      </c>
      <c r="C222" s="213" t="s">
        <v>12034</v>
      </c>
      <c r="D222" s="214" t="s">
        <v>15472</v>
      </c>
      <c r="E222" s="214" t="s">
        <v>15473</v>
      </c>
      <c r="F222" s="215" t="s">
        <v>15474</v>
      </c>
      <c r="G222" s="216">
        <v>1</v>
      </c>
      <c r="H222" s="216">
        <v>1</v>
      </c>
      <c r="I222" s="213" t="s">
        <v>15475</v>
      </c>
      <c r="J222" s="213" t="s">
        <v>22</v>
      </c>
      <c r="K222" s="216">
        <v>2021</v>
      </c>
      <c r="L222" s="213" t="s">
        <v>11907</v>
      </c>
      <c r="M222" s="215"/>
      <c r="N222" s="209" t="s">
        <v>10656</v>
      </c>
      <c r="O222" s="219" t="s">
        <v>15476</v>
      </c>
    </row>
    <row r="223" spans="1:15" ht="26.4">
      <c r="A223" s="208">
        <v>222</v>
      </c>
      <c r="B223" s="213" t="s">
        <v>14</v>
      </c>
      <c r="C223" s="213" t="s">
        <v>11968</v>
      </c>
      <c r="D223" s="214" t="s">
        <v>15477</v>
      </c>
      <c r="E223" s="214" t="s">
        <v>15478</v>
      </c>
      <c r="F223" s="215" t="s">
        <v>15479</v>
      </c>
      <c r="G223" s="216">
        <v>1</v>
      </c>
      <c r="H223" s="216">
        <v>1</v>
      </c>
      <c r="I223" s="213" t="s">
        <v>15480</v>
      </c>
      <c r="J223" s="213" t="s">
        <v>1081</v>
      </c>
      <c r="K223" s="216">
        <v>2021</v>
      </c>
      <c r="L223" s="213" t="s">
        <v>11907</v>
      </c>
      <c r="M223" s="215"/>
      <c r="N223" s="209" t="s">
        <v>10656</v>
      </c>
      <c r="O223" s="219" t="s">
        <v>15481</v>
      </c>
    </row>
    <row r="224" spans="1:15" ht="26.4">
      <c r="A224" s="208">
        <v>223</v>
      </c>
      <c r="B224" s="213" t="s">
        <v>14</v>
      </c>
      <c r="C224" s="213" t="s">
        <v>12543</v>
      </c>
      <c r="D224" s="214" t="s">
        <v>15482</v>
      </c>
      <c r="E224" s="214" t="s">
        <v>15483</v>
      </c>
      <c r="F224" s="215" t="s">
        <v>15484</v>
      </c>
      <c r="G224" s="216">
        <v>1</v>
      </c>
      <c r="H224" s="216">
        <v>1</v>
      </c>
      <c r="I224" s="213" t="s">
        <v>15485</v>
      </c>
      <c r="J224" s="213" t="s">
        <v>22</v>
      </c>
      <c r="K224" s="216">
        <v>2021</v>
      </c>
      <c r="L224" s="213" t="s">
        <v>11907</v>
      </c>
      <c r="M224" s="215"/>
      <c r="N224" s="209" t="s">
        <v>10656</v>
      </c>
      <c r="O224" s="219" t="s">
        <v>15486</v>
      </c>
    </row>
    <row r="225" spans="1:15">
      <c r="A225" s="208">
        <v>224</v>
      </c>
      <c r="B225" s="213" t="s">
        <v>14</v>
      </c>
      <c r="C225" s="213" t="s">
        <v>13134</v>
      </c>
      <c r="D225" s="214" t="s">
        <v>15487</v>
      </c>
      <c r="E225" s="214" t="s">
        <v>15488</v>
      </c>
      <c r="F225" s="215" t="s">
        <v>15489</v>
      </c>
      <c r="G225" s="216">
        <v>1</v>
      </c>
      <c r="H225" s="216">
        <v>1</v>
      </c>
      <c r="I225" s="213" t="s">
        <v>15490</v>
      </c>
      <c r="J225" s="213" t="s">
        <v>22</v>
      </c>
      <c r="K225" s="216">
        <v>2021</v>
      </c>
      <c r="L225" s="213" t="s">
        <v>11907</v>
      </c>
      <c r="M225" s="215"/>
      <c r="N225" s="209" t="s">
        <v>10656</v>
      </c>
      <c r="O225" s="219" t="s">
        <v>15491</v>
      </c>
    </row>
    <row r="226" spans="1:15" ht="39.6">
      <c r="A226" s="208">
        <v>225</v>
      </c>
      <c r="B226" s="213" t="s">
        <v>14</v>
      </c>
      <c r="C226" s="213" t="s">
        <v>11951</v>
      </c>
      <c r="D226" s="214" t="s">
        <v>15492</v>
      </c>
      <c r="E226" s="214" t="s">
        <v>15493</v>
      </c>
      <c r="F226" s="215" t="s">
        <v>15494</v>
      </c>
      <c r="G226" s="216">
        <v>1</v>
      </c>
      <c r="H226" s="216">
        <v>1</v>
      </c>
      <c r="I226" s="213" t="s">
        <v>5038</v>
      </c>
      <c r="J226" s="213" t="s">
        <v>22</v>
      </c>
      <c r="K226" s="216">
        <v>2021</v>
      </c>
      <c r="L226" s="213" t="s">
        <v>11907</v>
      </c>
      <c r="M226" s="215"/>
      <c r="N226" s="209" t="s">
        <v>10656</v>
      </c>
      <c r="O226" s="219" t="s">
        <v>15495</v>
      </c>
    </row>
    <row r="227" spans="1:15" ht="39.6">
      <c r="A227" s="208">
        <v>226</v>
      </c>
      <c r="B227" s="213" t="s">
        <v>14</v>
      </c>
      <c r="C227" s="213" t="s">
        <v>11981</v>
      </c>
      <c r="D227" s="214" t="s">
        <v>15496</v>
      </c>
      <c r="E227" s="214" t="s">
        <v>15497</v>
      </c>
      <c r="F227" s="215" t="s">
        <v>15498</v>
      </c>
      <c r="G227" s="216">
        <v>1</v>
      </c>
      <c r="H227" s="216">
        <v>1</v>
      </c>
      <c r="I227" s="213" t="s">
        <v>15499</v>
      </c>
      <c r="J227" s="213" t="s">
        <v>22</v>
      </c>
      <c r="K227" s="216">
        <v>2021</v>
      </c>
      <c r="L227" s="213" t="s">
        <v>11907</v>
      </c>
      <c r="M227" s="215"/>
      <c r="N227" s="209" t="s">
        <v>10656</v>
      </c>
      <c r="O227" s="219" t="s">
        <v>15500</v>
      </c>
    </row>
    <row r="228" spans="1:15" ht="39.6">
      <c r="A228" s="208">
        <v>227</v>
      </c>
      <c r="B228" s="213" t="s">
        <v>14</v>
      </c>
      <c r="C228" s="213" t="s">
        <v>11981</v>
      </c>
      <c r="D228" s="214" t="s">
        <v>15501</v>
      </c>
      <c r="E228" s="214" t="s">
        <v>15502</v>
      </c>
      <c r="F228" s="215" t="s">
        <v>15503</v>
      </c>
      <c r="G228" s="216">
        <v>1</v>
      </c>
      <c r="H228" s="216">
        <v>1</v>
      </c>
      <c r="I228" s="213" t="s">
        <v>15504</v>
      </c>
      <c r="J228" s="213" t="s">
        <v>22</v>
      </c>
      <c r="K228" s="216">
        <v>2021</v>
      </c>
      <c r="L228" s="213" t="s">
        <v>11907</v>
      </c>
      <c r="M228" s="215"/>
      <c r="N228" s="209" t="s">
        <v>10656</v>
      </c>
      <c r="O228" s="219" t="s">
        <v>15505</v>
      </c>
    </row>
    <row r="229" spans="1:15" ht="39.6">
      <c r="A229" s="208">
        <v>228</v>
      </c>
      <c r="B229" s="213" t="s">
        <v>14</v>
      </c>
      <c r="C229" s="213" t="s">
        <v>11981</v>
      </c>
      <c r="D229" s="214" t="s">
        <v>15506</v>
      </c>
      <c r="E229" s="214" t="s">
        <v>15507</v>
      </c>
      <c r="F229" s="215" t="s">
        <v>15508</v>
      </c>
      <c r="G229" s="216">
        <v>1</v>
      </c>
      <c r="H229" s="216">
        <v>1</v>
      </c>
      <c r="I229" s="213" t="s">
        <v>15509</v>
      </c>
      <c r="J229" s="213" t="s">
        <v>22</v>
      </c>
      <c r="K229" s="216">
        <v>2021</v>
      </c>
      <c r="L229" s="213" t="s">
        <v>11907</v>
      </c>
      <c r="M229" s="215"/>
      <c r="N229" s="209" t="s">
        <v>10656</v>
      </c>
      <c r="O229" s="219" t="s">
        <v>15510</v>
      </c>
    </row>
    <row r="230" spans="1:15" ht="39.6">
      <c r="A230" s="208">
        <v>229</v>
      </c>
      <c r="B230" s="213" t="s">
        <v>14</v>
      </c>
      <c r="C230" s="213" t="s">
        <v>11923</v>
      </c>
      <c r="D230" s="214" t="s">
        <v>15511</v>
      </c>
      <c r="E230" s="214" t="s">
        <v>15512</v>
      </c>
      <c r="F230" s="215" t="s">
        <v>15513</v>
      </c>
      <c r="G230" s="216">
        <v>1</v>
      </c>
      <c r="H230" s="216">
        <v>1</v>
      </c>
      <c r="I230" s="213" t="s">
        <v>15514</v>
      </c>
      <c r="J230" s="213" t="s">
        <v>22</v>
      </c>
      <c r="K230" s="216">
        <v>2021</v>
      </c>
      <c r="L230" s="213" t="s">
        <v>11907</v>
      </c>
      <c r="M230" s="215"/>
      <c r="N230" s="209" t="s">
        <v>10656</v>
      </c>
      <c r="O230" s="219" t="s">
        <v>15515</v>
      </c>
    </row>
    <row r="231" spans="1:15" ht="26.4">
      <c r="A231" s="208">
        <v>230</v>
      </c>
      <c r="B231" s="213" t="s">
        <v>14</v>
      </c>
      <c r="C231" s="213" t="s">
        <v>12056</v>
      </c>
      <c r="D231" s="214" t="s">
        <v>15516</v>
      </c>
      <c r="E231" s="214" t="s">
        <v>15517</v>
      </c>
      <c r="F231" s="215" t="s">
        <v>15518</v>
      </c>
      <c r="G231" s="216">
        <v>1</v>
      </c>
      <c r="H231" s="216">
        <v>1</v>
      </c>
      <c r="I231" s="213" t="s">
        <v>15519</v>
      </c>
      <c r="J231" s="213" t="s">
        <v>22</v>
      </c>
      <c r="K231" s="216">
        <v>2021</v>
      </c>
      <c r="L231" s="213" t="s">
        <v>11907</v>
      </c>
      <c r="M231" s="215"/>
      <c r="N231" s="209" t="s">
        <v>10656</v>
      </c>
      <c r="O231" s="219" t="s">
        <v>15520</v>
      </c>
    </row>
    <row r="232" spans="1:15">
      <c r="A232" s="208">
        <v>231</v>
      </c>
      <c r="B232" s="213" t="s">
        <v>14</v>
      </c>
      <c r="C232" s="213" t="s">
        <v>12195</v>
      </c>
      <c r="D232" s="214" t="s">
        <v>15521</v>
      </c>
      <c r="E232" s="214" t="s">
        <v>15522</v>
      </c>
      <c r="F232" s="215" t="s">
        <v>15523</v>
      </c>
      <c r="G232" s="216">
        <v>1</v>
      </c>
      <c r="H232" s="216">
        <v>1</v>
      </c>
      <c r="I232" s="213" t="s">
        <v>15524</v>
      </c>
      <c r="J232" s="213" t="s">
        <v>22</v>
      </c>
      <c r="K232" s="216">
        <v>2021</v>
      </c>
      <c r="L232" s="213" t="s">
        <v>11907</v>
      </c>
      <c r="M232" s="215"/>
      <c r="N232" s="209" t="s">
        <v>10656</v>
      </c>
      <c r="O232" s="219" t="s">
        <v>15525</v>
      </c>
    </row>
    <row r="233" spans="1:15" ht="26.4">
      <c r="A233" s="208">
        <v>232</v>
      </c>
      <c r="B233" s="213" t="s">
        <v>14</v>
      </c>
      <c r="C233" s="213" t="s">
        <v>12543</v>
      </c>
      <c r="D233" s="214" t="s">
        <v>15526</v>
      </c>
      <c r="E233" s="214" t="s">
        <v>15527</v>
      </c>
      <c r="F233" s="215" t="s">
        <v>15528</v>
      </c>
      <c r="G233" s="216">
        <v>1</v>
      </c>
      <c r="H233" s="216">
        <v>1</v>
      </c>
      <c r="I233" s="213" t="s">
        <v>15529</v>
      </c>
      <c r="J233" s="213" t="s">
        <v>22</v>
      </c>
      <c r="K233" s="216">
        <v>2021</v>
      </c>
      <c r="L233" s="213" t="s">
        <v>11907</v>
      </c>
      <c r="M233" s="215"/>
      <c r="N233" s="209" t="s">
        <v>10656</v>
      </c>
      <c r="O233" s="219" t="s">
        <v>15530</v>
      </c>
    </row>
    <row r="234" spans="1:15" ht="39.6">
      <c r="A234" s="208">
        <v>233</v>
      </c>
      <c r="B234" s="213" t="s">
        <v>14</v>
      </c>
      <c r="C234" s="213" t="s">
        <v>11909</v>
      </c>
      <c r="D234" s="214" t="s">
        <v>15531</v>
      </c>
      <c r="E234" s="214" t="s">
        <v>15532</v>
      </c>
      <c r="F234" s="215" t="s">
        <v>15533</v>
      </c>
      <c r="G234" s="216">
        <v>1</v>
      </c>
      <c r="H234" s="216">
        <v>1</v>
      </c>
      <c r="I234" s="213" t="s">
        <v>15534</v>
      </c>
      <c r="J234" s="213" t="s">
        <v>22</v>
      </c>
      <c r="K234" s="216">
        <v>2021</v>
      </c>
      <c r="L234" s="213" t="s">
        <v>11907</v>
      </c>
      <c r="M234" s="215"/>
      <c r="N234" s="209" t="s">
        <v>10656</v>
      </c>
      <c r="O234" s="219" t="s">
        <v>15535</v>
      </c>
    </row>
    <row r="235" spans="1:15" ht="26.4">
      <c r="A235" s="208">
        <v>234</v>
      </c>
      <c r="B235" s="213" t="s">
        <v>14</v>
      </c>
      <c r="C235" s="213" t="s">
        <v>11958</v>
      </c>
      <c r="D235" s="214" t="s">
        <v>15536</v>
      </c>
      <c r="E235" s="214" t="s">
        <v>15537</v>
      </c>
      <c r="F235" s="215" t="s">
        <v>15538</v>
      </c>
      <c r="G235" s="216">
        <v>1</v>
      </c>
      <c r="H235" s="216">
        <v>1</v>
      </c>
      <c r="I235" s="213" t="s">
        <v>15539</v>
      </c>
      <c r="J235" s="213" t="s">
        <v>22</v>
      </c>
      <c r="K235" s="216">
        <v>2021</v>
      </c>
      <c r="L235" s="213" t="s">
        <v>11907</v>
      </c>
      <c r="M235" s="215"/>
      <c r="N235" s="209" t="s">
        <v>10656</v>
      </c>
      <c r="O235" s="219" t="s">
        <v>15540</v>
      </c>
    </row>
    <row r="236" spans="1:15">
      <c r="A236" s="208">
        <v>235</v>
      </c>
      <c r="B236" s="213" t="s">
        <v>14</v>
      </c>
      <c r="C236" s="213" t="s">
        <v>11988</v>
      </c>
      <c r="D236" s="214" t="s">
        <v>15541</v>
      </c>
      <c r="E236" s="214" t="s">
        <v>15542</v>
      </c>
      <c r="F236" s="215" t="s">
        <v>15543</v>
      </c>
      <c r="G236" s="216">
        <v>1</v>
      </c>
      <c r="H236" s="216">
        <v>1</v>
      </c>
      <c r="I236" s="213" t="s">
        <v>15544</v>
      </c>
      <c r="J236" s="213" t="s">
        <v>22</v>
      </c>
      <c r="K236" s="216">
        <v>2021</v>
      </c>
      <c r="L236" s="213" t="s">
        <v>11907</v>
      </c>
      <c r="M236" s="215"/>
      <c r="N236" s="209" t="s">
        <v>10656</v>
      </c>
      <c r="O236" s="219" t="s">
        <v>15545</v>
      </c>
    </row>
    <row r="237" spans="1:15" ht="26.4">
      <c r="A237" s="208">
        <v>236</v>
      </c>
      <c r="B237" s="213" t="s">
        <v>14</v>
      </c>
      <c r="C237" s="213" t="s">
        <v>11968</v>
      </c>
      <c r="D237" s="214" t="s">
        <v>15546</v>
      </c>
      <c r="E237" s="214" t="s">
        <v>15547</v>
      </c>
      <c r="F237" s="215" t="s">
        <v>15548</v>
      </c>
      <c r="G237" s="216">
        <v>1</v>
      </c>
      <c r="H237" s="216">
        <v>1</v>
      </c>
      <c r="I237" s="213" t="s">
        <v>15549</v>
      </c>
      <c r="J237" s="213" t="s">
        <v>22</v>
      </c>
      <c r="K237" s="216">
        <v>2021</v>
      </c>
      <c r="L237" s="213" t="s">
        <v>11907</v>
      </c>
      <c r="M237" s="215"/>
      <c r="N237" s="209" t="s">
        <v>10656</v>
      </c>
      <c r="O237" s="219" t="s">
        <v>15550</v>
      </c>
    </row>
  </sheetData>
  <phoneticPr fontId="2" type="noConversion"/>
  <hyperlinks>
    <hyperlink ref="O106" r:id="rId1" xr:uid="{D66886D0-FE02-485B-8BDF-A65DF7E99490}"/>
    <hyperlink ref="O108" r:id="rId2" xr:uid="{CEABBF1D-4B3B-4371-A23F-55EF05CFCC40}"/>
    <hyperlink ref="O109" r:id="rId3" xr:uid="{05549242-48BE-4D0C-A919-00E61323255A}"/>
    <hyperlink ref="O110" r:id="rId4" xr:uid="{B5541A18-77CB-46A0-8112-1C7D5464A2C9}"/>
    <hyperlink ref="O111" r:id="rId5" xr:uid="{9E49EBDB-9669-4ED9-8986-6FA949DD99EA}"/>
    <hyperlink ref="O112" r:id="rId6" xr:uid="{0B38FACF-B549-4474-A7D0-E0C082831608}"/>
    <hyperlink ref="O113" r:id="rId7" xr:uid="{EBDF2F36-E43D-4D3E-8DB9-18C1D41A47E2}"/>
    <hyperlink ref="O114" r:id="rId8" xr:uid="{4D0A423D-F4CF-41DB-9294-F7A993957A99}"/>
    <hyperlink ref="O115" r:id="rId9" xr:uid="{B540193A-8720-4321-B8D8-0F7F8CEBCB80}"/>
    <hyperlink ref="O116" r:id="rId10" xr:uid="{5693E342-8C99-452B-AC69-93A72FEC628B}"/>
    <hyperlink ref="O117" r:id="rId11" xr:uid="{3441F2B5-67F1-431F-BE7A-A55BCF0A13B3}"/>
    <hyperlink ref="O118" r:id="rId12" xr:uid="{C9CF883E-7A0B-4C7F-8AB3-38EDE317E539}"/>
    <hyperlink ref="O119" r:id="rId13" xr:uid="{A26FE193-569C-4C04-AD2C-35F57E3D1BBE}"/>
    <hyperlink ref="O120" r:id="rId14" xr:uid="{C5CEE428-F8B7-4B2E-B026-05861BA78521}"/>
    <hyperlink ref="O121" r:id="rId15" xr:uid="{7A4EA74A-E990-4728-A960-E183002DC750}"/>
    <hyperlink ref="O123" r:id="rId16" xr:uid="{68585BE0-7AC5-4F20-B52B-0A6A1AE32999}"/>
    <hyperlink ref="O124" r:id="rId17" xr:uid="{520E0439-25A5-486D-AA0E-E1678D9D0107}"/>
    <hyperlink ref="O125" r:id="rId18" xr:uid="{DC14797A-A0E2-4198-8D0E-9C5DC4A8AEEC}"/>
    <hyperlink ref="O126" r:id="rId19" xr:uid="{AF3EE237-1959-4FDB-9393-29CF33519DD7}"/>
    <hyperlink ref="O127" r:id="rId20" xr:uid="{DEAAA060-6105-49E7-9C12-8BD3B8947935}"/>
    <hyperlink ref="O128" r:id="rId21" xr:uid="{38FD8143-E799-48A5-8AEF-0045E45CB7FF}"/>
    <hyperlink ref="O129" r:id="rId22" xr:uid="{67690FD6-1EC0-4F83-9823-C0685C74A571}"/>
    <hyperlink ref="O131" r:id="rId23" xr:uid="{C73E773B-266A-4E9D-9651-88D67A317F7C}"/>
    <hyperlink ref="O132" r:id="rId24" xr:uid="{9FFAE7FB-9C00-4B4B-8E10-70A2014E85A6}"/>
    <hyperlink ref="O133" r:id="rId25" xr:uid="{B6A79856-CA4B-479A-A94B-3FD48EEF5B48}"/>
    <hyperlink ref="O134" r:id="rId26" xr:uid="{FA16A614-FA99-4FDB-B70C-143A862D3EBC}"/>
    <hyperlink ref="O122" r:id="rId27" xr:uid="{D5A597C8-F661-4F3C-980B-E9617CB55B8D}"/>
    <hyperlink ref="O130" r:id="rId28" xr:uid="{6B297D32-C172-4D90-9157-4ADA6D29A7DA}"/>
    <hyperlink ref="O135" r:id="rId29" xr:uid="{FF07C4F3-4073-4050-AE05-9F0B19B67563}"/>
    <hyperlink ref="O136" r:id="rId30" xr:uid="{643CB795-0AD0-4D6E-971A-AD6219227F23}"/>
    <hyperlink ref="O137" r:id="rId31" xr:uid="{FBD3ECE2-56C7-4E03-8118-C399347E6604}"/>
    <hyperlink ref="O138" r:id="rId32" xr:uid="{F70AEBDA-175C-4FA7-9742-EE9E9B0395B5}"/>
    <hyperlink ref="O139" r:id="rId33" xr:uid="{A3891398-B07E-40F1-9F0C-84999927C75C}"/>
    <hyperlink ref="O140" r:id="rId34" xr:uid="{5E0B6A3C-0FE2-4A25-B8E2-4276BCDBB829}"/>
    <hyperlink ref="O141" r:id="rId35" xr:uid="{836332A3-2A9F-4965-9B7C-12CD9EAE27B5}"/>
    <hyperlink ref="O142" r:id="rId36" xr:uid="{C9A3C96B-9955-4465-9CC8-07F4706379D2}"/>
    <hyperlink ref="O143" r:id="rId37" xr:uid="{C5D9D334-0519-4A5C-828E-0A68769A3C9D}"/>
    <hyperlink ref="O144" r:id="rId38" xr:uid="{CCD80D2A-A21C-4C88-BC2B-9F9F190C36F7}"/>
    <hyperlink ref="O145" r:id="rId39" xr:uid="{10F9C494-45A1-4043-A58F-947D2BA71A75}"/>
    <hyperlink ref="O146" r:id="rId40" xr:uid="{1FE56060-D458-4796-A967-43C317706029}"/>
    <hyperlink ref="O147" r:id="rId41" xr:uid="{DBC1AEEE-5A78-4A66-A92B-007772148350}"/>
    <hyperlink ref="O148" r:id="rId42" xr:uid="{A2FA4187-C28E-432E-95B0-D90709EA61E2}"/>
    <hyperlink ref="O149" r:id="rId43" xr:uid="{06489A82-F7E3-4BAD-85A0-B3BC0FD6BAF7}"/>
    <hyperlink ref="O150" r:id="rId44" xr:uid="{B930256A-6795-48B5-813E-25FBE4CB9134}"/>
    <hyperlink ref="O151" r:id="rId45" xr:uid="{2EFB2E57-96A6-4DDE-B1F7-37BF78071DC5}"/>
    <hyperlink ref="O152" r:id="rId46" xr:uid="{ADF2B28F-31A3-4087-8760-86CB228E4D74}"/>
    <hyperlink ref="O153" r:id="rId47" xr:uid="{34A5B430-3AEA-4A15-B409-9E16653C4138}"/>
    <hyperlink ref="O154" r:id="rId48" xr:uid="{58E1CD8A-3556-4212-8B1E-83BCA71FC409}"/>
    <hyperlink ref="O155" r:id="rId49" xr:uid="{F1EE35E5-910C-4FAE-81E8-06E41B94AC74}"/>
    <hyperlink ref="O156" r:id="rId50" xr:uid="{80F03FA3-9634-40F8-BBA5-2FD921139E0C}"/>
    <hyperlink ref="O157" r:id="rId51" xr:uid="{07BF5C1E-DD99-4B49-88A7-5A8A72FB1000}"/>
    <hyperlink ref="O158" r:id="rId52" xr:uid="{F4264014-F14D-46A3-A2F9-FD0FDB223A3A}"/>
    <hyperlink ref="O159" r:id="rId53" xr:uid="{5744CA15-414C-4B8C-8C75-BA2365BCC21A}"/>
    <hyperlink ref="O160" r:id="rId54" xr:uid="{6FD5254E-5E39-44E6-B8E0-07AAA9605AAC}"/>
    <hyperlink ref="O161" r:id="rId55" xr:uid="{FAB4E2EA-1F69-4A25-9273-932909B2C6C3}"/>
    <hyperlink ref="O162" r:id="rId56" xr:uid="{102C4960-8DE4-4E93-A484-595B5AE80E06}"/>
    <hyperlink ref="O163" r:id="rId57" xr:uid="{6FA32136-D082-4650-88AF-60197A1A08F1}"/>
    <hyperlink ref="O164" r:id="rId58" xr:uid="{C8051E19-5008-4EDD-B354-1F2AB4F34E46}"/>
    <hyperlink ref="O165" r:id="rId59" xr:uid="{2AD5CE87-E09C-402C-8976-EB90D14D8312}"/>
    <hyperlink ref="O166" r:id="rId60" xr:uid="{C4A3E834-9D45-4848-B5C8-91BC66158CC2}"/>
    <hyperlink ref="O167" r:id="rId61" xr:uid="{0E445090-A349-4E03-B11E-5AE9B18F97E9}"/>
    <hyperlink ref="O168" r:id="rId62" xr:uid="{660A2897-70A8-44AC-9A9C-CD896D267510}"/>
    <hyperlink ref="O169" r:id="rId63" xr:uid="{EB47022F-BBC0-49D6-B423-9F54A402F9DD}"/>
    <hyperlink ref="O170" r:id="rId64" xr:uid="{CDF0DB02-7FD9-49B7-A572-533F6CB06E80}"/>
    <hyperlink ref="O171" r:id="rId65" xr:uid="{F0F2620E-7A85-43E7-A39A-CD8426852991}"/>
    <hyperlink ref="O172" r:id="rId66" xr:uid="{51AE6595-D179-4D09-8942-FB08336442A8}"/>
    <hyperlink ref="O173" r:id="rId67" xr:uid="{533AE14F-14C7-4D69-9437-8E714A852895}"/>
    <hyperlink ref="O174" r:id="rId68" xr:uid="{E285E150-B313-429E-BE2C-2CE242A8D9B8}"/>
    <hyperlink ref="O175" r:id="rId69" xr:uid="{58349E39-C5E9-403E-BE2D-D3E92BB4B9F1}"/>
    <hyperlink ref="O176" r:id="rId70" xr:uid="{61846B75-70E8-4CF1-88FD-A8655ECAA42E}"/>
    <hyperlink ref="O177" r:id="rId71" xr:uid="{0203AA76-25B4-444C-A4A4-4B8AEC69CF49}"/>
    <hyperlink ref="O178" r:id="rId72" xr:uid="{45936585-E5DF-4EAC-9C80-BAEC1B61A0A5}"/>
    <hyperlink ref="O179" r:id="rId73" xr:uid="{4BD1D118-66DB-4F80-8759-56D8018F7DD2}"/>
    <hyperlink ref="O180" r:id="rId74" xr:uid="{32124B43-C133-4A6E-A7B8-463AEB98FE03}"/>
    <hyperlink ref="O181" r:id="rId75" xr:uid="{4FBB73C8-1792-4595-9AB2-BA4AA36C7392}"/>
    <hyperlink ref="O182" r:id="rId76" xr:uid="{28C45215-4E17-4B61-A27A-3FAD06880AB1}"/>
    <hyperlink ref="O183" r:id="rId77" xr:uid="{179BF23E-C930-43AA-881C-203E52979558}"/>
    <hyperlink ref="O184" r:id="rId78" xr:uid="{0E9A4FB1-F453-4C24-95C1-FC13D64A326B}"/>
    <hyperlink ref="O185" r:id="rId79" xr:uid="{8F3593EA-2FFE-4E1F-8AE6-1B319B7C12D4}"/>
    <hyperlink ref="O186" r:id="rId80" xr:uid="{0FCC9A9B-95E6-4E4B-A482-98F5914CD455}"/>
    <hyperlink ref="O187" r:id="rId81" xr:uid="{055D18DE-99E2-4F3C-95DE-3E22E7F98CB3}"/>
    <hyperlink ref="O188" r:id="rId82" xr:uid="{C4D074A8-172E-43A3-8AEA-4CEF8CE354C8}"/>
    <hyperlink ref="O189" r:id="rId83" xr:uid="{3B88C341-6440-4D28-BC82-A5A5BF56233E}"/>
    <hyperlink ref="O190" r:id="rId84" xr:uid="{3F9CD27B-2551-4FCD-807D-1BAE1FB5E698}"/>
    <hyperlink ref="O191" r:id="rId85" xr:uid="{D8539356-D995-4E3F-820B-3DACA67A2EB1}"/>
    <hyperlink ref="O192" r:id="rId86" xr:uid="{A4683DB9-1B5A-4313-8252-8AA966942B6B}"/>
    <hyperlink ref="O193" r:id="rId87" xr:uid="{9CCF5D6B-CEDD-4A15-958D-B0A52E176F39}"/>
    <hyperlink ref="O194" r:id="rId88" xr:uid="{BDFE76D0-7232-4246-ABE6-C13755467C6E}"/>
    <hyperlink ref="O195" r:id="rId89" xr:uid="{EEE385CD-35AB-46E5-B409-9E32D0899686}"/>
    <hyperlink ref="O196" r:id="rId90" xr:uid="{870BA443-F3DE-4023-B041-BD8CA007BA1D}"/>
    <hyperlink ref="O197" r:id="rId91" xr:uid="{086FE7E5-2B7B-42F9-A1F0-EFD653CF7415}"/>
    <hyperlink ref="O198" r:id="rId92" xr:uid="{7730FAA6-FE35-458B-AFC6-9C41E063FDC8}"/>
    <hyperlink ref="O199" r:id="rId93" xr:uid="{244D2795-1F24-4323-8684-721586E38ED7}"/>
    <hyperlink ref="O200" r:id="rId94" xr:uid="{430C6197-226C-44F5-AABA-F744A468CE22}"/>
    <hyperlink ref="O201" r:id="rId95" xr:uid="{E07C2984-45F8-4412-8B0C-7BF3B685FD96}"/>
    <hyperlink ref="O202" r:id="rId96" xr:uid="{EA13DED6-D073-422E-BCDC-06A463DD5A14}"/>
    <hyperlink ref="O203" r:id="rId97" xr:uid="{65B40C39-1DC7-4442-AD1A-E47E8BD47C01}"/>
    <hyperlink ref="O204" r:id="rId98" xr:uid="{858D1CB2-755F-43F8-A6CD-76ED86EEAC43}"/>
    <hyperlink ref="O205" r:id="rId99" xr:uid="{46CD6008-0C90-4873-98DC-06F5300D8013}"/>
    <hyperlink ref="O206" r:id="rId100" xr:uid="{EC3E265E-976A-46AE-91F4-4C59A55C4E9B}"/>
    <hyperlink ref="O207" r:id="rId101" xr:uid="{CEC4DBCE-FF06-4778-98C7-B4A752F441C2}"/>
    <hyperlink ref="O208" r:id="rId102" xr:uid="{870656E7-BFA3-4AC2-BC5B-358001F0DB66}"/>
    <hyperlink ref="O209" r:id="rId103" xr:uid="{4FB5EE17-168D-4542-A694-F8A6D94F6BCD}"/>
    <hyperlink ref="O210" r:id="rId104" xr:uid="{76919A98-C85A-4D75-89E1-1E2C6C5BEBC5}"/>
    <hyperlink ref="O211" r:id="rId105" xr:uid="{19ABF10C-0E57-4852-92F9-C150E6EB41D0}"/>
    <hyperlink ref="O212" r:id="rId106" xr:uid="{54429C1D-0F05-4157-B76E-04DD1B456716}"/>
    <hyperlink ref="O213" r:id="rId107" xr:uid="{636EA9DC-9834-4667-AACA-BDCFFBB53B31}"/>
    <hyperlink ref="O214" r:id="rId108" xr:uid="{3634FC42-70F9-4730-8F3F-838CA67B50E7}"/>
    <hyperlink ref="O215" r:id="rId109" xr:uid="{20260006-53BD-4DFD-93A3-A4D1AA217BDF}"/>
    <hyperlink ref="O216" r:id="rId110" xr:uid="{E7A34241-8F2B-4D28-9013-8808822F4005}"/>
    <hyperlink ref="O218" r:id="rId111" xr:uid="{56426503-BF5C-4AFA-84E5-958DB40DD21E}"/>
    <hyperlink ref="O219" r:id="rId112" xr:uid="{FEEB38BE-DE8C-43C9-85D8-92EB925C4D87}"/>
    <hyperlink ref="O217" r:id="rId113" xr:uid="{F1E1EB03-5561-4C70-99A6-0931657E8F0F}"/>
    <hyperlink ref="O220" r:id="rId114" xr:uid="{6B1ABBD4-5635-4B6B-90D7-2BFF3296CA05}"/>
    <hyperlink ref="O221" r:id="rId115" xr:uid="{8C8632B1-0C49-4A91-B59D-91D96D307657}"/>
    <hyperlink ref="O222" r:id="rId116" xr:uid="{7276D1A6-DEA7-4D7A-8893-C473A5C6E7D5}"/>
    <hyperlink ref="O223" r:id="rId117" xr:uid="{48934082-B27D-4067-8DB3-23279B0164D2}"/>
    <hyperlink ref="O224" r:id="rId118" xr:uid="{6E71A8E6-BE92-492E-8701-48E4A1B527D1}"/>
    <hyperlink ref="O225" r:id="rId119" xr:uid="{52B96300-860E-4BB4-AEE8-5DF129F19F66}"/>
    <hyperlink ref="O226" r:id="rId120" xr:uid="{D388A345-9672-441C-A88B-9A863FF31E50}"/>
    <hyperlink ref="O227" r:id="rId121" xr:uid="{B9FBB2E9-95AC-4891-B990-3EE4CD970292}"/>
    <hyperlink ref="O228" r:id="rId122" xr:uid="{E2271B28-8F6C-42F1-84AF-F407249286EA}"/>
    <hyperlink ref="O229" r:id="rId123" xr:uid="{6E0AD966-53FC-4161-8BA6-A8F12D889C18}"/>
    <hyperlink ref="O230" r:id="rId124" xr:uid="{B82EFB76-4FCC-4158-B37F-2375E6ED603E}"/>
    <hyperlink ref="O231" r:id="rId125" xr:uid="{2815B134-C02F-4E08-8588-5932E8244CF6}"/>
    <hyperlink ref="O233" r:id="rId126" xr:uid="{0698D73C-5A1D-4A10-9C21-B5243E9435CF}"/>
    <hyperlink ref="O234" r:id="rId127" xr:uid="{6AD4400B-DA0C-4973-9AA8-4C320DB90E84}"/>
    <hyperlink ref="O235" r:id="rId128" xr:uid="{0A32A908-1EE7-403E-8D14-3644F6BC7847}"/>
    <hyperlink ref="O236" r:id="rId129" xr:uid="{2E701321-5333-480C-9383-54DE8E398BBC}"/>
    <hyperlink ref="O237" r:id="rId130" xr:uid="{2B568939-DD3F-4120-8542-A573FBD8ED95}"/>
    <hyperlink ref="O232" r:id="rId131" xr:uid="{CAFA442D-206E-490B-A8D9-11EBC29EAB0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B7D9-AA55-4647-A0DD-F0C0101B4223}">
  <dimension ref="A1:N146"/>
  <sheetViews>
    <sheetView tabSelected="1" workbookViewId="0">
      <pane ySplit="1" topLeftCell="A2" activePane="bottomLeft" state="frozen"/>
      <selection pane="bottomLeft" activeCell="C147" sqref="C147"/>
    </sheetView>
  </sheetViews>
  <sheetFormatPr defaultRowHeight="16.2"/>
  <cols>
    <col min="4" max="4" width="18.109375" customWidth="1"/>
    <col min="5" max="5" width="16.88671875" customWidth="1"/>
    <col min="6" max="6" width="45.33203125" customWidth="1"/>
  </cols>
  <sheetData>
    <row r="1" spans="1:14">
      <c r="A1" s="225" t="s">
        <v>14376</v>
      </c>
      <c r="B1" s="225" t="s">
        <v>11891</v>
      </c>
      <c r="C1" s="225" t="s">
        <v>13821</v>
      </c>
      <c r="D1" s="226" t="s">
        <v>11893</v>
      </c>
      <c r="E1" s="226" t="s">
        <v>11894</v>
      </c>
      <c r="F1" s="227" t="s">
        <v>11895</v>
      </c>
      <c r="G1" s="225" t="s">
        <v>11896</v>
      </c>
      <c r="H1" s="225" t="s">
        <v>11897</v>
      </c>
      <c r="I1" s="225" t="s">
        <v>11898</v>
      </c>
      <c r="J1" s="225" t="s">
        <v>11899</v>
      </c>
      <c r="K1" s="225" t="s">
        <v>11900</v>
      </c>
      <c r="L1" s="225" t="s">
        <v>11901</v>
      </c>
      <c r="M1" s="225" t="s">
        <v>14379</v>
      </c>
      <c r="N1" s="228" t="s">
        <v>11383</v>
      </c>
    </row>
    <row r="2" spans="1:14" ht="26.4">
      <c r="A2" s="135">
        <v>1</v>
      </c>
      <c r="B2" s="229" t="s">
        <v>14</v>
      </c>
      <c r="C2" s="229" t="s">
        <v>15558</v>
      </c>
      <c r="D2" s="230">
        <v>9781351232791</v>
      </c>
      <c r="E2" s="230">
        <v>9780815378266</v>
      </c>
      <c r="F2" s="231" t="s">
        <v>15559</v>
      </c>
      <c r="G2" s="232">
        <v>1</v>
      </c>
      <c r="H2" s="232">
        <v>1</v>
      </c>
      <c r="I2" s="229" t="s">
        <v>15560</v>
      </c>
      <c r="J2" s="229" t="s">
        <v>22</v>
      </c>
      <c r="K2" s="232">
        <v>2019</v>
      </c>
      <c r="L2" s="229" t="s">
        <v>15561</v>
      </c>
      <c r="M2" s="229"/>
      <c r="N2" s="233" t="s">
        <v>15562</v>
      </c>
    </row>
    <row r="3" spans="1:14">
      <c r="A3" s="135">
        <v>2</v>
      </c>
      <c r="B3" s="229" t="s">
        <v>14</v>
      </c>
      <c r="C3" s="229" t="s">
        <v>15558</v>
      </c>
      <c r="D3" s="230">
        <v>9781315531410</v>
      </c>
      <c r="E3" s="230">
        <v>9781138692961</v>
      </c>
      <c r="F3" s="231" t="s">
        <v>15563</v>
      </c>
      <c r="G3" s="232">
        <v>1</v>
      </c>
      <c r="H3" s="232">
        <v>1</v>
      </c>
      <c r="I3" s="229" t="s">
        <v>15564</v>
      </c>
      <c r="J3" s="229" t="s">
        <v>22</v>
      </c>
      <c r="K3" s="232">
        <v>2019</v>
      </c>
      <c r="L3" s="229" t="s">
        <v>15561</v>
      </c>
      <c r="M3" s="229"/>
      <c r="N3" s="233" t="s">
        <v>15565</v>
      </c>
    </row>
    <row r="4" spans="1:14" ht="39.6">
      <c r="A4" s="135">
        <v>3</v>
      </c>
      <c r="B4" s="229" t="s">
        <v>14</v>
      </c>
      <c r="C4" s="229" t="s">
        <v>15566</v>
      </c>
      <c r="D4" s="230">
        <v>9781351033381</v>
      </c>
      <c r="E4" s="230">
        <v>9781138491274</v>
      </c>
      <c r="F4" s="231" t="s">
        <v>15567</v>
      </c>
      <c r="G4" s="232">
        <v>1</v>
      </c>
      <c r="H4" s="232">
        <v>1</v>
      </c>
      <c r="I4" s="229" t="s">
        <v>15568</v>
      </c>
      <c r="J4" s="229" t="s">
        <v>22</v>
      </c>
      <c r="K4" s="232">
        <v>2019</v>
      </c>
      <c r="L4" s="229" t="s">
        <v>15561</v>
      </c>
      <c r="M4" s="229"/>
      <c r="N4" s="233" t="s">
        <v>15569</v>
      </c>
    </row>
    <row r="5" spans="1:14">
      <c r="A5" s="135">
        <v>4</v>
      </c>
      <c r="B5" s="229" t="s">
        <v>14</v>
      </c>
      <c r="C5" s="229" t="s">
        <v>15570</v>
      </c>
      <c r="D5" s="230">
        <v>9780429244339</v>
      </c>
      <c r="E5" s="230">
        <v>9780367199531</v>
      </c>
      <c r="F5" s="231" t="s">
        <v>15571</v>
      </c>
      <c r="G5" s="232">
        <v>1</v>
      </c>
      <c r="H5" s="232">
        <v>1</v>
      </c>
      <c r="I5" s="229" t="s">
        <v>15572</v>
      </c>
      <c r="J5" s="229" t="s">
        <v>22</v>
      </c>
      <c r="K5" s="232">
        <v>2019</v>
      </c>
      <c r="L5" s="229" t="s">
        <v>15561</v>
      </c>
      <c r="M5" s="229"/>
      <c r="N5" s="233" t="s">
        <v>15573</v>
      </c>
    </row>
    <row r="6" spans="1:14" ht="39.6">
      <c r="A6" s="135">
        <v>5</v>
      </c>
      <c r="B6" s="229" t="s">
        <v>14</v>
      </c>
      <c r="C6" s="229" t="s">
        <v>15574</v>
      </c>
      <c r="D6" s="230">
        <v>9780429399503</v>
      </c>
      <c r="E6" s="230">
        <v>9780367145323</v>
      </c>
      <c r="F6" s="231" t="s">
        <v>15575</v>
      </c>
      <c r="G6" s="232">
        <v>1</v>
      </c>
      <c r="H6" s="232">
        <v>1</v>
      </c>
      <c r="I6" s="229" t="s">
        <v>15576</v>
      </c>
      <c r="J6" s="229" t="s">
        <v>22</v>
      </c>
      <c r="K6" s="232">
        <v>2019</v>
      </c>
      <c r="L6" s="229" t="s">
        <v>15561</v>
      </c>
      <c r="M6" s="229"/>
      <c r="N6" s="233" t="s">
        <v>15577</v>
      </c>
    </row>
    <row r="7" spans="1:14">
      <c r="A7" s="135">
        <v>6</v>
      </c>
      <c r="B7" s="229" t="s">
        <v>14</v>
      </c>
      <c r="C7" s="229" t="s">
        <v>15558</v>
      </c>
      <c r="D7" s="230">
        <v>9781351061902</v>
      </c>
      <c r="E7" s="230">
        <v>9781138480810</v>
      </c>
      <c r="F7" s="231" t="s">
        <v>15578</v>
      </c>
      <c r="G7" s="232">
        <v>1</v>
      </c>
      <c r="H7" s="232">
        <v>1</v>
      </c>
      <c r="I7" s="229" t="s">
        <v>15579</v>
      </c>
      <c r="J7" s="229" t="s">
        <v>22</v>
      </c>
      <c r="K7" s="232">
        <v>2019</v>
      </c>
      <c r="L7" s="229" t="s">
        <v>15561</v>
      </c>
      <c r="M7" s="229"/>
      <c r="N7" s="233" t="s">
        <v>15580</v>
      </c>
    </row>
    <row r="8" spans="1:14" ht="26.4">
      <c r="A8" s="135">
        <v>7</v>
      </c>
      <c r="B8" s="229" t="s">
        <v>14</v>
      </c>
      <c r="C8" s="229" t="s">
        <v>15558</v>
      </c>
      <c r="D8" s="230">
        <v>9780429451669</v>
      </c>
      <c r="E8" s="230">
        <v>9781138323018</v>
      </c>
      <c r="F8" s="231" t="s">
        <v>15581</v>
      </c>
      <c r="G8" s="232">
        <v>1</v>
      </c>
      <c r="H8" s="232">
        <v>1</v>
      </c>
      <c r="I8" s="229" t="s">
        <v>15582</v>
      </c>
      <c r="J8" s="229" t="s">
        <v>22</v>
      </c>
      <c r="K8" s="232">
        <v>2019</v>
      </c>
      <c r="L8" s="229" t="s">
        <v>15561</v>
      </c>
      <c r="M8" s="229"/>
      <c r="N8" s="233" t="s">
        <v>15583</v>
      </c>
    </row>
    <row r="9" spans="1:14" ht="26.4">
      <c r="A9" s="135">
        <v>8</v>
      </c>
      <c r="B9" s="229" t="s">
        <v>14</v>
      </c>
      <c r="C9" s="229" t="s">
        <v>15558</v>
      </c>
      <c r="D9" s="230">
        <v>9781315284095</v>
      </c>
      <c r="E9" s="230">
        <v>9781138240254</v>
      </c>
      <c r="F9" s="231" t="s">
        <v>15584</v>
      </c>
      <c r="G9" s="232">
        <v>1</v>
      </c>
      <c r="H9" s="232">
        <v>1</v>
      </c>
      <c r="I9" s="229" t="s">
        <v>15585</v>
      </c>
      <c r="J9" s="229" t="s">
        <v>22</v>
      </c>
      <c r="K9" s="232">
        <v>2019</v>
      </c>
      <c r="L9" s="229" t="s">
        <v>15561</v>
      </c>
      <c r="M9" s="229"/>
      <c r="N9" s="233" t="s">
        <v>15586</v>
      </c>
    </row>
    <row r="10" spans="1:14">
      <c r="A10" s="135">
        <v>9</v>
      </c>
      <c r="B10" s="229" t="s">
        <v>14</v>
      </c>
      <c r="C10" s="229" t="s">
        <v>15558</v>
      </c>
      <c r="D10" s="230">
        <v>9780203743768</v>
      </c>
      <c r="E10" s="230">
        <v>9780415854504</v>
      </c>
      <c r="F10" s="231" t="s">
        <v>15587</v>
      </c>
      <c r="G10" s="232">
        <v>1</v>
      </c>
      <c r="H10" s="232">
        <v>1</v>
      </c>
      <c r="I10" s="229" t="s">
        <v>15588</v>
      </c>
      <c r="J10" s="229" t="s">
        <v>22</v>
      </c>
      <c r="K10" s="232">
        <v>2019</v>
      </c>
      <c r="L10" s="229" t="s">
        <v>15561</v>
      </c>
      <c r="M10" s="229"/>
      <c r="N10" s="233" t="s">
        <v>15589</v>
      </c>
    </row>
    <row r="11" spans="1:14" ht="26.4">
      <c r="A11" s="135">
        <v>10</v>
      </c>
      <c r="B11" s="229" t="s">
        <v>14</v>
      </c>
      <c r="C11" s="229" t="s">
        <v>15590</v>
      </c>
      <c r="D11" s="230">
        <v>9781351184250</v>
      </c>
      <c r="E11" s="230">
        <v>9780815395195</v>
      </c>
      <c r="F11" s="231" t="s">
        <v>15591</v>
      </c>
      <c r="G11" s="232">
        <v>1</v>
      </c>
      <c r="H11" s="232">
        <v>1</v>
      </c>
      <c r="I11" s="229" t="s">
        <v>15592</v>
      </c>
      <c r="J11" s="229" t="s">
        <v>22</v>
      </c>
      <c r="K11" s="232">
        <v>2019</v>
      </c>
      <c r="L11" s="229" t="s">
        <v>15561</v>
      </c>
      <c r="M11" s="229"/>
      <c r="N11" s="233" t="s">
        <v>15593</v>
      </c>
    </row>
    <row r="12" spans="1:14" ht="26.4">
      <c r="A12" s="135">
        <v>11</v>
      </c>
      <c r="B12" s="229" t="s">
        <v>14</v>
      </c>
      <c r="C12" s="229" t="s">
        <v>15590</v>
      </c>
      <c r="D12" s="230">
        <v>9781315280936</v>
      </c>
      <c r="E12" s="230">
        <v>9781138241244</v>
      </c>
      <c r="F12" s="231" t="s">
        <v>15594</v>
      </c>
      <c r="G12" s="232">
        <v>1</v>
      </c>
      <c r="H12" s="232">
        <v>1</v>
      </c>
      <c r="I12" s="229" t="s">
        <v>15595</v>
      </c>
      <c r="J12" s="229" t="s">
        <v>22</v>
      </c>
      <c r="K12" s="232">
        <v>2019</v>
      </c>
      <c r="L12" s="229" t="s">
        <v>15561</v>
      </c>
      <c r="M12" s="229"/>
      <c r="N12" s="233" t="s">
        <v>15596</v>
      </c>
    </row>
    <row r="13" spans="1:14" ht="26.4">
      <c r="A13" s="135">
        <v>12</v>
      </c>
      <c r="B13" s="229" t="s">
        <v>14</v>
      </c>
      <c r="C13" s="229" t="s">
        <v>15558</v>
      </c>
      <c r="D13" s="230">
        <v>9781315405148</v>
      </c>
      <c r="E13" s="230">
        <v>9781138223295</v>
      </c>
      <c r="F13" s="231" t="s">
        <v>15597</v>
      </c>
      <c r="G13" s="232">
        <v>1</v>
      </c>
      <c r="H13" s="232">
        <v>1</v>
      </c>
      <c r="I13" s="229" t="s">
        <v>15598</v>
      </c>
      <c r="J13" s="229" t="s">
        <v>22</v>
      </c>
      <c r="K13" s="232">
        <v>2019</v>
      </c>
      <c r="L13" s="229" t="s">
        <v>15561</v>
      </c>
      <c r="M13" s="229"/>
      <c r="N13" s="233" t="s">
        <v>15599</v>
      </c>
    </row>
    <row r="14" spans="1:14" ht="26.4">
      <c r="A14" s="135">
        <v>13</v>
      </c>
      <c r="B14" s="229" t="s">
        <v>14</v>
      </c>
      <c r="C14" s="229" t="s">
        <v>15600</v>
      </c>
      <c r="D14" s="230">
        <v>9781351009126</v>
      </c>
      <c r="E14" s="230">
        <v>9781138542327</v>
      </c>
      <c r="F14" s="231" t="s">
        <v>15601</v>
      </c>
      <c r="G14" s="232">
        <v>1</v>
      </c>
      <c r="H14" s="232">
        <v>1</v>
      </c>
      <c r="I14" s="229" t="s">
        <v>15602</v>
      </c>
      <c r="J14" s="229" t="s">
        <v>22</v>
      </c>
      <c r="K14" s="232">
        <v>2019</v>
      </c>
      <c r="L14" s="229" t="s">
        <v>15561</v>
      </c>
      <c r="M14" s="229"/>
      <c r="N14" s="233" t="s">
        <v>15603</v>
      </c>
    </row>
    <row r="15" spans="1:14">
      <c r="A15" s="135">
        <v>14</v>
      </c>
      <c r="B15" s="229" t="s">
        <v>14</v>
      </c>
      <c r="C15" s="229" t="s">
        <v>15604</v>
      </c>
      <c r="D15" s="230">
        <v>9781315110042</v>
      </c>
      <c r="E15" s="230">
        <v>9781138088214</v>
      </c>
      <c r="F15" s="231" t="s">
        <v>15605</v>
      </c>
      <c r="G15" s="232">
        <v>1</v>
      </c>
      <c r="H15" s="232">
        <v>1</v>
      </c>
      <c r="I15" s="229" t="s">
        <v>15606</v>
      </c>
      <c r="J15" s="229" t="s">
        <v>22</v>
      </c>
      <c r="K15" s="232">
        <v>2019</v>
      </c>
      <c r="L15" s="229" t="s">
        <v>15561</v>
      </c>
      <c r="M15" s="229"/>
      <c r="N15" s="233" t="s">
        <v>15607</v>
      </c>
    </row>
    <row r="16" spans="1:14">
      <c r="A16" s="135">
        <v>15</v>
      </c>
      <c r="B16" s="229" t="s">
        <v>14</v>
      </c>
      <c r="C16" s="229" t="s">
        <v>15558</v>
      </c>
      <c r="D16" s="230">
        <v>9780429436956</v>
      </c>
      <c r="E16" s="230">
        <v>9781138347694</v>
      </c>
      <c r="F16" s="231" t="s">
        <v>15608</v>
      </c>
      <c r="G16" s="232">
        <v>1</v>
      </c>
      <c r="H16" s="232">
        <v>1</v>
      </c>
      <c r="I16" s="229" t="s">
        <v>15609</v>
      </c>
      <c r="J16" s="229" t="s">
        <v>22</v>
      </c>
      <c r="K16" s="232">
        <v>2019</v>
      </c>
      <c r="L16" s="229" t="s">
        <v>15561</v>
      </c>
      <c r="M16" s="229"/>
      <c r="N16" s="233" t="s">
        <v>15610</v>
      </c>
    </row>
    <row r="17" spans="1:14" ht="26.4">
      <c r="A17" s="135">
        <v>16</v>
      </c>
      <c r="B17" s="229" t="s">
        <v>14</v>
      </c>
      <c r="C17" s="229" t="s">
        <v>15590</v>
      </c>
      <c r="D17" s="230">
        <v>9780429273209</v>
      </c>
      <c r="E17" s="230">
        <v>9780367220914</v>
      </c>
      <c r="F17" s="231" t="s">
        <v>15611</v>
      </c>
      <c r="G17" s="232">
        <v>1</v>
      </c>
      <c r="H17" s="232">
        <v>1</v>
      </c>
      <c r="I17" s="229" t="s">
        <v>15612</v>
      </c>
      <c r="J17" s="229" t="s">
        <v>22</v>
      </c>
      <c r="K17" s="232">
        <v>2019</v>
      </c>
      <c r="L17" s="229" t="s">
        <v>15561</v>
      </c>
      <c r="M17" s="229"/>
      <c r="N17" s="233" t="s">
        <v>15613</v>
      </c>
    </row>
    <row r="18" spans="1:14">
      <c r="A18" s="135">
        <v>17</v>
      </c>
      <c r="B18" s="229" t="s">
        <v>14</v>
      </c>
      <c r="C18" s="229" t="s">
        <v>15574</v>
      </c>
      <c r="D18" s="230">
        <v>9780429401879</v>
      </c>
      <c r="E18" s="230">
        <v>9781138393271</v>
      </c>
      <c r="F18" s="231" t="s">
        <v>15614</v>
      </c>
      <c r="G18" s="232">
        <v>1</v>
      </c>
      <c r="H18" s="232">
        <v>1</v>
      </c>
      <c r="I18" s="229" t="s">
        <v>15615</v>
      </c>
      <c r="J18" s="229" t="s">
        <v>22</v>
      </c>
      <c r="K18" s="232">
        <v>2019</v>
      </c>
      <c r="L18" s="229" t="s">
        <v>15561</v>
      </c>
      <c r="M18" s="229"/>
      <c r="N18" s="233" t="s">
        <v>15616</v>
      </c>
    </row>
    <row r="19" spans="1:14">
      <c r="A19" s="135">
        <v>18</v>
      </c>
      <c r="B19" s="229" t="s">
        <v>14</v>
      </c>
      <c r="C19" s="229" t="s">
        <v>15604</v>
      </c>
      <c r="D19" s="230">
        <v>9780429424861</v>
      </c>
      <c r="E19" s="230">
        <v>9781138354364</v>
      </c>
      <c r="F19" s="231" t="s">
        <v>15617</v>
      </c>
      <c r="G19" s="232">
        <v>1</v>
      </c>
      <c r="H19" s="232">
        <v>1</v>
      </c>
      <c r="I19" s="229" t="s">
        <v>15618</v>
      </c>
      <c r="J19" s="229" t="s">
        <v>22</v>
      </c>
      <c r="K19" s="232">
        <v>2019</v>
      </c>
      <c r="L19" s="229" t="s">
        <v>15561</v>
      </c>
      <c r="M19" s="229"/>
      <c r="N19" s="233" t="s">
        <v>15619</v>
      </c>
    </row>
    <row r="20" spans="1:14">
      <c r="A20" s="135">
        <v>19</v>
      </c>
      <c r="B20" s="229" t="s">
        <v>14</v>
      </c>
      <c r="C20" s="229" t="s">
        <v>15620</v>
      </c>
      <c r="D20" s="230">
        <v>9780367187903</v>
      </c>
      <c r="E20" s="230">
        <v>9780367187897</v>
      </c>
      <c r="F20" s="231" t="s">
        <v>15621</v>
      </c>
      <c r="G20" s="232">
        <v>1</v>
      </c>
      <c r="H20" s="232">
        <v>1</v>
      </c>
      <c r="I20" s="229" t="s">
        <v>15622</v>
      </c>
      <c r="J20" s="229" t="s">
        <v>22</v>
      </c>
      <c r="K20" s="232">
        <v>2020</v>
      </c>
      <c r="L20" s="229" t="s">
        <v>15561</v>
      </c>
      <c r="M20" s="229"/>
      <c r="N20" s="233" t="s">
        <v>15623</v>
      </c>
    </row>
    <row r="21" spans="1:14">
      <c r="A21" s="135">
        <v>20</v>
      </c>
      <c r="B21" s="229" t="s">
        <v>14</v>
      </c>
      <c r="C21" s="229" t="s">
        <v>15558</v>
      </c>
      <c r="D21" s="230">
        <v>9780429264320</v>
      </c>
      <c r="E21" s="230">
        <v>9780367209476</v>
      </c>
      <c r="F21" s="231" t="s">
        <v>15624</v>
      </c>
      <c r="G21" s="232">
        <v>1</v>
      </c>
      <c r="H21" s="232">
        <v>1</v>
      </c>
      <c r="I21" s="229" t="s">
        <v>15625</v>
      </c>
      <c r="J21" s="229" t="s">
        <v>22</v>
      </c>
      <c r="K21" s="232">
        <v>2020</v>
      </c>
      <c r="L21" s="229" t="s">
        <v>15561</v>
      </c>
      <c r="M21" s="229"/>
      <c r="N21" s="233" t="s">
        <v>15626</v>
      </c>
    </row>
    <row r="22" spans="1:14" ht="26.4">
      <c r="A22" s="135">
        <v>21</v>
      </c>
      <c r="B22" s="229" t="s">
        <v>14</v>
      </c>
      <c r="C22" s="229" t="s">
        <v>15558</v>
      </c>
      <c r="D22" s="230">
        <v>9781351253987</v>
      </c>
      <c r="E22" s="230">
        <v>9780815368731</v>
      </c>
      <c r="F22" s="231" t="s">
        <v>15627</v>
      </c>
      <c r="G22" s="232">
        <v>1</v>
      </c>
      <c r="H22" s="232">
        <v>1</v>
      </c>
      <c r="I22" s="229" t="s">
        <v>15628</v>
      </c>
      <c r="J22" s="229" t="s">
        <v>22</v>
      </c>
      <c r="K22" s="232">
        <v>2020</v>
      </c>
      <c r="L22" s="229" t="s">
        <v>15561</v>
      </c>
      <c r="M22" s="229"/>
      <c r="N22" s="233" t="s">
        <v>15629</v>
      </c>
    </row>
    <row r="23" spans="1:14" ht="26.4">
      <c r="A23" s="135">
        <v>22</v>
      </c>
      <c r="B23" s="229" t="s">
        <v>14</v>
      </c>
      <c r="C23" s="229" t="s">
        <v>15558</v>
      </c>
      <c r="D23" s="230">
        <v>9781315467658</v>
      </c>
      <c r="E23" s="230">
        <v>9781138205109</v>
      </c>
      <c r="F23" s="231" t="s">
        <v>15630</v>
      </c>
      <c r="G23" s="232">
        <v>1</v>
      </c>
      <c r="H23" s="232">
        <v>1</v>
      </c>
      <c r="I23" s="229" t="s">
        <v>15631</v>
      </c>
      <c r="J23" s="229" t="s">
        <v>22</v>
      </c>
      <c r="K23" s="232">
        <v>2020</v>
      </c>
      <c r="L23" s="229" t="s">
        <v>15561</v>
      </c>
      <c r="M23" s="229"/>
      <c r="N23" s="233" t="s">
        <v>15632</v>
      </c>
    </row>
    <row r="24" spans="1:14">
      <c r="A24" s="135">
        <v>23</v>
      </c>
      <c r="B24" s="229" t="s">
        <v>14</v>
      </c>
      <c r="C24" s="229" t="s">
        <v>15558</v>
      </c>
      <c r="D24" s="230">
        <v>9780429203541</v>
      </c>
      <c r="E24" s="230">
        <v>9780367196271</v>
      </c>
      <c r="F24" s="231" t="s">
        <v>15633</v>
      </c>
      <c r="G24" s="232">
        <v>1</v>
      </c>
      <c r="H24" s="232">
        <v>1</v>
      </c>
      <c r="I24" s="229" t="s">
        <v>15634</v>
      </c>
      <c r="J24" s="229" t="s">
        <v>22</v>
      </c>
      <c r="K24" s="232">
        <v>2020</v>
      </c>
      <c r="L24" s="229" t="s">
        <v>15561</v>
      </c>
      <c r="M24" s="229"/>
      <c r="N24" s="233" t="s">
        <v>15635</v>
      </c>
    </row>
    <row r="25" spans="1:14" ht="26.4">
      <c r="A25" s="135">
        <v>24</v>
      </c>
      <c r="B25" s="229" t="s">
        <v>14</v>
      </c>
      <c r="C25" s="229" t="s">
        <v>15570</v>
      </c>
      <c r="D25" s="230">
        <v>9780429259234</v>
      </c>
      <c r="E25" s="230">
        <v>9780367200251</v>
      </c>
      <c r="F25" s="231" t="s">
        <v>15636</v>
      </c>
      <c r="G25" s="232">
        <v>1</v>
      </c>
      <c r="H25" s="232">
        <v>1</v>
      </c>
      <c r="I25" s="229" t="s">
        <v>15637</v>
      </c>
      <c r="J25" s="229" t="s">
        <v>22</v>
      </c>
      <c r="K25" s="232">
        <v>2020</v>
      </c>
      <c r="L25" s="229" t="s">
        <v>15561</v>
      </c>
      <c r="M25" s="229"/>
      <c r="N25" s="233" t="s">
        <v>15638</v>
      </c>
    </row>
    <row r="26" spans="1:14" ht="26.4">
      <c r="A26" s="135">
        <v>25</v>
      </c>
      <c r="B26" s="229" t="s">
        <v>14</v>
      </c>
      <c r="C26" s="229" t="s">
        <v>15639</v>
      </c>
      <c r="D26" s="230">
        <v>9780429055270</v>
      </c>
      <c r="E26" s="230">
        <v>9780367151355</v>
      </c>
      <c r="F26" s="231" t="s">
        <v>15640</v>
      </c>
      <c r="G26" s="232">
        <v>1</v>
      </c>
      <c r="H26" s="232">
        <v>1</v>
      </c>
      <c r="I26" s="229" t="s">
        <v>15641</v>
      </c>
      <c r="J26" s="229" t="s">
        <v>22</v>
      </c>
      <c r="K26" s="232">
        <v>2020</v>
      </c>
      <c r="L26" s="229" t="s">
        <v>15561</v>
      </c>
      <c r="M26" s="229"/>
      <c r="N26" s="233" t="s">
        <v>15642</v>
      </c>
    </row>
    <row r="27" spans="1:14">
      <c r="A27" s="135">
        <v>26</v>
      </c>
      <c r="B27" s="229" t="s">
        <v>14</v>
      </c>
      <c r="C27" s="229" t="s">
        <v>15639</v>
      </c>
      <c r="D27" s="230">
        <v>9780429506895</v>
      </c>
      <c r="E27" s="230">
        <v>9781138581128</v>
      </c>
      <c r="F27" s="231" t="s">
        <v>15643</v>
      </c>
      <c r="G27" s="232">
        <v>1</v>
      </c>
      <c r="H27" s="232">
        <v>1</v>
      </c>
      <c r="I27" s="229" t="s">
        <v>15644</v>
      </c>
      <c r="J27" s="229" t="s">
        <v>22</v>
      </c>
      <c r="K27" s="232">
        <v>2020</v>
      </c>
      <c r="L27" s="229" t="s">
        <v>15561</v>
      </c>
      <c r="M27" s="229"/>
      <c r="N27" s="233" t="s">
        <v>15645</v>
      </c>
    </row>
    <row r="28" spans="1:14">
      <c r="A28" s="135">
        <v>27</v>
      </c>
      <c r="B28" s="229" t="s">
        <v>14</v>
      </c>
      <c r="C28" s="229" t="s">
        <v>15558</v>
      </c>
      <c r="D28" s="230">
        <v>9780429435720</v>
      </c>
      <c r="E28" s="230">
        <v>9781138350748</v>
      </c>
      <c r="F28" s="231" t="s">
        <v>15646</v>
      </c>
      <c r="G28" s="232">
        <v>1</v>
      </c>
      <c r="H28" s="232">
        <v>1</v>
      </c>
      <c r="I28" s="229" t="s">
        <v>15647</v>
      </c>
      <c r="J28" s="229" t="s">
        <v>22</v>
      </c>
      <c r="K28" s="232">
        <v>2020</v>
      </c>
      <c r="L28" s="229" t="s">
        <v>15561</v>
      </c>
      <c r="M28" s="229"/>
      <c r="N28" s="233" t="s">
        <v>15648</v>
      </c>
    </row>
    <row r="29" spans="1:14">
      <c r="A29" s="135">
        <v>28</v>
      </c>
      <c r="B29" s="229" t="s">
        <v>14</v>
      </c>
      <c r="C29" s="229" t="s">
        <v>15604</v>
      </c>
      <c r="D29" s="230">
        <v>9780429244575</v>
      </c>
      <c r="E29" s="230">
        <v>9780367199944</v>
      </c>
      <c r="F29" s="231" t="s">
        <v>15649</v>
      </c>
      <c r="G29" s="232">
        <v>1</v>
      </c>
      <c r="H29" s="232">
        <v>1</v>
      </c>
      <c r="I29" s="229" t="s">
        <v>15650</v>
      </c>
      <c r="J29" s="229" t="s">
        <v>22</v>
      </c>
      <c r="K29" s="232">
        <v>2020</v>
      </c>
      <c r="L29" s="229" t="s">
        <v>15561</v>
      </c>
      <c r="M29" s="229"/>
      <c r="N29" s="233" t="s">
        <v>15651</v>
      </c>
    </row>
    <row r="30" spans="1:14">
      <c r="A30" s="135">
        <v>29</v>
      </c>
      <c r="B30" s="229" t="s">
        <v>14</v>
      </c>
      <c r="C30" s="229" t="s">
        <v>15590</v>
      </c>
      <c r="D30" s="230">
        <v>9780429340383</v>
      </c>
      <c r="E30" s="230">
        <v>9781138118867</v>
      </c>
      <c r="F30" s="231" t="s">
        <v>15652</v>
      </c>
      <c r="G30" s="232">
        <v>1</v>
      </c>
      <c r="H30" s="232">
        <v>1</v>
      </c>
      <c r="I30" s="229" t="s">
        <v>15653</v>
      </c>
      <c r="J30" s="229" t="s">
        <v>22</v>
      </c>
      <c r="K30" s="232">
        <v>2020</v>
      </c>
      <c r="L30" s="229" t="s">
        <v>15561</v>
      </c>
      <c r="M30" s="229"/>
      <c r="N30" s="233" t="s">
        <v>15654</v>
      </c>
    </row>
    <row r="31" spans="1:14" ht="26.4">
      <c r="A31" s="135">
        <v>30</v>
      </c>
      <c r="B31" s="229" t="s">
        <v>14</v>
      </c>
      <c r="C31" s="229" t="s">
        <v>15655</v>
      </c>
      <c r="D31" s="230">
        <v>9780429264092</v>
      </c>
      <c r="E31" s="230">
        <v>9780367146665</v>
      </c>
      <c r="F31" s="231" t="s">
        <v>15656</v>
      </c>
      <c r="G31" s="232">
        <v>1</v>
      </c>
      <c r="H31" s="232">
        <v>1</v>
      </c>
      <c r="I31" s="229" t="s">
        <v>15657</v>
      </c>
      <c r="J31" s="229" t="s">
        <v>1081</v>
      </c>
      <c r="K31" s="232">
        <v>2020</v>
      </c>
      <c r="L31" s="229" t="s">
        <v>15561</v>
      </c>
      <c r="M31" s="229"/>
      <c r="N31" s="233" t="s">
        <v>15658</v>
      </c>
    </row>
    <row r="32" spans="1:14">
      <c r="A32" s="135">
        <v>31</v>
      </c>
      <c r="B32" s="229" t="s">
        <v>14</v>
      </c>
      <c r="C32" s="229" t="s">
        <v>15570</v>
      </c>
      <c r="D32" s="230">
        <v>9781351054782</v>
      </c>
      <c r="E32" s="230">
        <v>9781138483460</v>
      </c>
      <c r="F32" s="231" t="s">
        <v>15659</v>
      </c>
      <c r="G32" s="232">
        <v>1</v>
      </c>
      <c r="H32" s="232">
        <v>1</v>
      </c>
      <c r="I32" s="229" t="s">
        <v>15660</v>
      </c>
      <c r="J32" s="229" t="s">
        <v>22</v>
      </c>
      <c r="K32" s="232">
        <v>2020</v>
      </c>
      <c r="L32" s="229" t="s">
        <v>15561</v>
      </c>
      <c r="M32" s="229"/>
      <c r="N32" s="233" t="s">
        <v>15661</v>
      </c>
    </row>
    <row r="33" spans="1:14">
      <c r="A33" s="135">
        <v>32</v>
      </c>
      <c r="B33" s="229" t="s">
        <v>14</v>
      </c>
      <c r="C33" s="229" t="s">
        <v>15662</v>
      </c>
      <c r="D33" s="230">
        <v>9780429465659</v>
      </c>
      <c r="E33" s="230">
        <v>9781138610668</v>
      </c>
      <c r="F33" s="231" t="s">
        <v>15663</v>
      </c>
      <c r="G33" s="232">
        <v>1</v>
      </c>
      <c r="H33" s="232">
        <v>1</v>
      </c>
      <c r="I33" s="229" t="s">
        <v>15664</v>
      </c>
      <c r="J33" s="229" t="s">
        <v>22</v>
      </c>
      <c r="K33" s="232">
        <v>2020</v>
      </c>
      <c r="L33" s="229" t="s">
        <v>15561</v>
      </c>
      <c r="M33" s="229"/>
      <c r="N33" s="233" t="s">
        <v>15665</v>
      </c>
    </row>
    <row r="34" spans="1:14" ht="26.4">
      <c r="A34" s="135">
        <v>33</v>
      </c>
      <c r="B34" s="229" t="s">
        <v>14</v>
      </c>
      <c r="C34" s="229" t="s">
        <v>15558</v>
      </c>
      <c r="D34" s="230">
        <v>9780429491597</v>
      </c>
      <c r="E34" s="230">
        <v>9781138589520</v>
      </c>
      <c r="F34" s="231" t="s">
        <v>15666</v>
      </c>
      <c r="G34" s="232">
        <v>1</v>
      </c>
      <c r="H34" s="232">
        <v>1</v>
      </c>
      <c r="I34" s="229" t="s">
        <v>15667</v>
      </c>
      <c r="J34" s="229" t="s">
        <v>22</v>
      </c>
      <c r="K34" s="232">
        <v>2020</v>
      </c>
      <c r="L34" s="229" t="s">
        <v>15561</v>
      </c>
      <c r="M34" s="229"/>
      <c r="N34" s="233" t="s">
        <v>15668</v>
      </c>
    </row>
    <row r="35" spans="1:14" ht="26.4">
      <c r="A35" s="135">
        <v>34</v>
      </c>
      <c r="B35" s="229" t="s">
        <v>14</v>
      </c>
      <c r="C35" s="229" t="s">
        <v>15669</v>
      </c>
      <c r="D35" s="230">
        <v>9781351002387</v>
      </c>
      <c r="E35" s="230">
        <v>9781138549647</v>
      </c>
      <c r="F35" s="231" t="s">
        <v>15670</v>
      </c>
      <c r="G35" s="232">
        <v>1</v>
      </c>
      <c r="H35" s="232">
        <v>1</v>
      </c>
      <c r="I35" s="229" t="s">
        <v>15671</v>
      </c>
      <c r="J35" s="229" t="s">
        <v>22</v>
      </c>
      <c r="K35" s="232">
        <v>2020</v>
      </c>
      <c r="L35" s="229" t="s">
        <v>15561</v>
      </c>
      <c r="M35" s="229"/>
      <c r="N35" s="233" t="s">
        <v>15672</v>
      </c>
    </row>
    <row r="36" spans="1:14" ht="26.4">
      <c r="A36" s="135">
        <v>35</v>
      </c>
      <c r="B36" s="229" t="s">
        <v>14</v>
      </c>
      <c r="C36" s="229" t="s">
        <v>15590</v>
      </c>
      <c r="D36" s="230">
        <v>9780429316517</v>
      </c>
      <c r="E36" s="230">
        <v>9780367313579</v>
      </c>
      <c r="F36" s="231" t="s">
        <v>15673</v>
      </c>
      <c r="G36" s="232">
        <v>1</v>
      </c>
      <c r="H36" s="232">
        <v>1</v>
      </c>
      <c r="I36" s="229" t="s">
        <v>15674</v>
      </c>
      <c r="J36" s="229" t="s">
        <v>22</v>
      </c>
      <c r="K36" s="232">
        <v>2020</v>
      </c>
      <c r="L36" s="229" t="s">
        <v>15561</v>
      </c>
      <c r="M36" s="229"/>
      <c r="N36" s="233" t="s">
        <v>15675</v>
      </c>
    </row>
    <row r="37" spans="1:14" ht="26.4">
      <c r="A37" s="135">
        <v>36</v>
      </c>
      <c r="B37" s="229" t="s">
        <v>14</v>
      </c>
      <c r="C37" s="229" t="s">
        <v>15558</v>
      </c>
      <c r="D37" s="230">
        <v>9780429021176</v>
      </c>
      <c r="E37" s="230">
        <v>9780367075231</v>
      </c>
      <c r="F37" s="231" t="s">
        <v>15676</v>
      </c>
      <c r="G37" s="232">
        <v>1</v>
      </c>
      <c r="H37" s="232">
        <v>1</v>
      </c>
      <c r="I37" s="229" t="s">
        <v>15677</v>
      </c>
      <c r="J37" s="229" t="s">
        <v>22</v>
      </c>
      <c r="K37" s="232">
        <v>2020</v>
      </c>
      <c r="L37" s="229" t="s">
        <v>15561</v>
      </c>
      <c r="M37" s="229"/>
      <c r="N37" s="233" t="s">
        <v>15678</v>
      </c>
    </row>
    <row r="38" spans="1:14">
      <c r="A38" s="135">
        <v>37</v>
      </c>
      <c r="B38" s="229" t="s">
        <v>14</v>
      </c>
      <c r="C38" s="229" t="s">
        <v>15570</v>
      </c>
      <c r="D38" s="230">
        <v>9781351248952</v>
      </c>
      <c r="E38" s="230">
        <v>9780815370574</v>
      </c>
      <c r="F38" s="231" t="s">
        <v>15679</v>
      </c>
      <c r="G38" s="232">
        <v>1</v>
      </c>
      <c r="H38" s="232">
        <v>1</v>
      </c>
      <c r="I38" s="229" t="s">
        <v>15680</v>
      </c>
      <c r="J38" s="229" t="s">
        <v>22</v>
      </c>
      <c r="K38" s="232">
        <v>2019</v>
      </c>
      <c r="L38" s="229" t="s">
        <v>15561</v>
      </c>
      <c r="M38" s="229"/>
      <c r="N38" s="233" t="s">
        <v>15681</v>
      </c>
    </row>
    <row r="39" spans="1:14" ht="26.4">
      <c r="A39" s="135">
        <v>38</v>
      </c>
      <c r="B39" s="229" t="s">
        <v>14</v>
      </c>
      <c r="C39" s="229" t="s">
        <v>15570</v>
      </c>
      <c r="D39" s="230">
        <v>9781351174749</v>
      </c>
      <c r="E39" s="230">
        <v>9780815386803</v>
      </c>
      <c r="F39" s="231" t="s">
        <v>15682</v>
      </c>
      <c r="G39" s="232">
        <v>1</v>
      </c>
      <c r="H39" s="232">
        <v>1</v>
      </c>
      <c r="I39" s="229" t="s">
        <v>15683</v>
      </c>
      <c r="J39" s="229" t="s">
        <v>22</v>
      </c>
      <c r="K39" s="232">
        <v>2020</v>
      </c>
      <c r="L39" s="229" t="s">
        <v>15561</v>
      </c>
      <c r="M39" s="229"/>
      <c r="N39" s="233" t="s">
        <v>15684</v>
      </c>
    </row>
    <row r="40" spans="1:14">
      <c r="A40" s="135">
        <v>39</v>
      </c>
      <c r="B40" s="229" t="s">
        <v>14</v>
      </c>
      <c r="C40" s="229" t="s">
        <v>15558</v>
      </c>
      <c r="D40" s="230">
        <v>9781351120180</v>
      </c>
      <c r="E40" s="230">
        <v>9780815359623</v>
      </c>
      <c r="F40" s="231" t="s">
        <v>15685</v>
      </c>
      <c r="G40" s="232">
        <v>1</v>
      </c>
      <c r="H40" s="232">
        <v>1</v>
      </c>
      <c r="I40" s="229" t="s">
        <v>15686</v>
      </c>
      <c r="J40" s="229" t="s">
        <v>22</v>
      </c>
      <c r="K40" s="232">
        <v>2020</v>
      </c>
      <c r="L40" s="229" t="s">
        <v>15561</v>
      </c>
      <c r="M40" s="229"/>
      <c r="N40" s="233" t="s">
        <v>15687</v>
      </c>
    </row>
    <row r="41" spans="1:14" ht="26.4">
      <c r="A41" s="135">
        <v>40</v>
      </c>
      <c r="B41" s="229" t="s">
        <v>14</v>
      </c>
      <c r="C41" s="229" t="s">
        <v>15590</v>
      </c>
      <c r="D41" s="230">
        <v>9781351059190</v>
      </c>
      <c r="E41" s="230">
        <v>9781138482036</v>
      </c>
      <c r="F41" s="231" t="s">
        <v>15688</v>
      </c>
      <c r="G41" s="232">
        <v>1</v>
      </c>
      <c r="H41" s="232">
        <v>1</v>
      </c>
      <c r="I41" s="229" t="s">
        <v>15689</v>
      </c>
      <c r="J41" s="229" t="s">
        <v>22</v>
      </c>
      <c r="K41" s="232">
        <v>2020</v>
      </c>
      <c r="L41" s="229" t="s">
        <v>15561</v>
      </c>
      <c r="M41" s="229"/>
      <c r="N41" s="233" t="s">
        <v>15690</v>
      </c>
    </row>
    <row r="42" spans="1:14" ht="26.4">
      <c r="A42" s="135">
        <v>41</v>
      </c>
      <c r="B42" s="229" t="s">
        <v>14</v>
      </c>
      <c r="C42" s="229" t="s">
        <v>15574</v>
      </c>
      <c r="D42" s="230">
        <v>9780429452178</v>
      </c>
      <c r="E42" s="230">
        <v>9781138322288</v>
      </c>
      <c r="F42" s="231" t="s">
        <v>15691</v>
      </c>
      <c r="G42" s="232">
        <v>1</v>
      </c>
      <c r="H42" s="232">
        <v>1</v>
      </c>
      <c r="I42" s="229" t="s">
        <v>15692</v>
      </c>
      <c r="J42" s="229" t="s">
        <v>22</v>
      </c>
      <c r="K42" s="232">
        <v>2020</v>
      </c>
      <c r="L42" s="229" t="s">
        <v>15561</v>
      </c>
      <c r="M42" s="229"/>
      <c r="N42" s="233" t="s">
        <v>15693</v>
      </c>
    </row>
    <row r="43" spans="1:14" ht="26.4">
      <c r="A43" s="135">
        <v>42</v>
      </c>
      <c r="B43" s="229" t="s">
        <v>14</v>
      </c>
      <c r="C43" s="229" t="s">
        <v>15604</v>
      </c>
      <c r="D43" s="230">
        <v>9780429428296</v>
      </c>
      <c r="E43" s="230">
        <v>9781138370029</v>
      </c>
      <c r="F43" s="231" t="s">
        <v>15694</v>
      </c>
      <c r="G43" s="232">
        <v>1</v>
      </c>
      <c r="H43" s="232">
        <v>1</v>
      </c>
      <c r="I43" s="229" t="s">
        <v>15695</v>
      </c>
      <c r="J43" s="229" t="s">
        <v>22</v>
      </c>
      <c r="K43" s="232">
        <v>2020</v>
      </c>
      <c r="L43" s="229" t="s">
        <v>15561</v>
      </c>
      <c r="M43" s="229"/>
      <c r="N43" s="233" t="s">
        <v>15696</v>
      </c>
    </row>
    <row r="44" spans="1:14">
      <c r="A44" s="135">
        <v>43</v>
      </c>
      <c r="B44" s="229" t="s">
        <v>14</v>
      </c>
      <c r="C44" s="229" t="s">
        <v>15558</v>
      </c>
      <c r="D44" s="230">
        <v>9780429326295</v>
      </c>
      <c r="E44" s="230">
        <v>9780367345082</v>
      </c>
      <c r="F44" s="231" t="s">
        <v>15697</v>
      </c>
      <c r="G44" s="232">
        <v>1</v>
      </c>
      <c r="H44" s="232">
        <v>1</v>
      </c>
      <c r="I44" s="229" t="s">
        <v>15698</v>
      </c>
      <c r="J44" s="229" t="s">
        <v>22</v>
      </c>
      <c r="K44" s="232">
        <v>2020</v>
      </c>
      <c r="L44" s="229" t="s">
        <v>15561</v>
      </c>
      <c r="M44" s="229"/>
      <c r="N44" s="233" t="s">
        <v>15699</v>
      </c>
    </row>
    <row r="45" spans="1:14" ht="26.4">
      <c r="A45" s="135">
        <v>44</v>
      </c>
      <c r="B45" s="229" t="s">
        <v>14</v>
      </c>
      <c r="C45" s="229" t="s">
        <v>15574</v>
      </c>
      <c r="D45" s="230">
        <v>9780429331695</v>
      </c>
      <c r="E45" s="230">
        <v>9780367336486</v>
      </c>
      <c r="F45" s="231" t="s">
        <v>15700</v>
      </c>
      <c r="G45" s="232">
        <v>1</v>
      </c>
      <c r="H45" s="232">
        <v>1</v>
      </c>
      <c r="I45" s="229" t="s">
        <v>15701</v>
      </c>
      <c r="J45" s="229" t="s">
        <v>22</v>
      </c>
      <c r="K45" s="232">
        <v>2021</v>
      </c>
      <c r="L45" s="229" t="s">
        <v>15561</v>
      </c>
      <c r="M45" s="229"/>
      <c r="N45" s="233" t="s">
        <v>15702</v>
      </c>
    </row>
    <row r="46" spans="1:14" ht="26.4">
      <c r="A46" s="135">
        <v>45</v>
      </c>
      <c r="B46" s="229" t="s">
        <v>14</v>
      </c>
      <c r="C46" s="229" t="s">
        <v>15558</v>
      </c>
      <c r="D46" s="230">
        <v>9780429023477</v>
      </c>
      <c r="E46" s="230">
        <v>9780367086367</v>
      </c>
      <c r="F46" s="231" t="s">
        <v>15703</v>
      </c>
      <c r="G46" s="232">
        <v>1</v>
      </c>
      <c r="H46" s="232">
        <v>1</v>
      </c>
      <c r="I46" s="229" t="s">
        <v>2235</v>
      </c>
      <c r="J46" s="229" t="s">
        <v>22</v>
      </c>
      <c r="K46" s="232">
        <v>2021</v>
      </c>
      <c r="L46" s="229" t="s">
        <v>15561</v>
      </c>
      <c r="M46" s="229"/>
      <c r="N46" s="233" t="s">
        <v>15704</v>
      </c>
    </row>
    <row r="47" spans="1:14">
      <c r="A47" s="135">
        <v>46</v>
      </c>
      <c r="B47" s="229" t="s">
        <v>14</v>
      </c>
      <c r="C47" s="229" t="s">
        <v>15705</v>
      </c>
      <c r="D47" s="230">
        <v>9781003085300</v>
      </c>
      <c r="E47" s="230">
        <v>9781350084254</v>
      </c>
      <c r="F47" s="231" t="s">
        <v>15706</v>
      </c>
      <c r="G47" s="232">
        <v>1</v>
      </c>
      <c r="H47" s="232">
        <v>1</v>
      </c>
      <c r="I47" s="229" t="s">
        <v>15707</v>
      </c>
      <c r="J47" s="229" t="s">
        <v>22</v>
      </c>
      <c r="K47" s="232">
        <v>2021</v>
      </c>
      <c r="L47" s="229" t="s">
        <v>15561</v>
      </c>
      <c r="M47" s="229"/>
      <c r="N47" s="233" t="s">
        <v>15708</v>
      </c>
    </row>
    <row r="48" spans="1:14">
      <c r="A48" s="135">
        <v>47</v>
      </c>
      <c r="B48" s="229" t="s">
        <v>14</v>
      </c>
      <c r="C48" s="229" t="s">
        <v>15590</v>
      </c>
      <c r="D48" s="230">
        <v>9781003017356</v>
      </c>
      <c r="E48" s="230">
        <v>9780367445256</v>
      </c>
      <c r="F48" s="231" t="s">
        <v>15709</v>
      </c>
      <c r="G48" s="232">
        <v>1</v>
      </c>
      <c r="H48" s="232">
        <v>1</v>
      </c>
      <c r="I48" s="229" t="s">
        <v>15710</v>
      </c>
      <c r="J48" s="229" t="s">
        <v>22</v>
      </c>
      <c r="K48" s="232">
        <v>2021</v>
      </c>
      <c r="L48" s="229" t="s">
        <v>15561</v>
      </c>
      <c r="M48" s="229"/>
      <c r="N48" s="233" t="s">
        <v>15711</v>
      </c>
    </row>
    <row r="49" spans="1:14" ht="26.4">
      <c r="A49" s="135">
        <v>48</v>
      </c>
      <c r="B49" s="229" t="s">
        <v>14</v>
      </c>
      <c r="C49" s="229" t="s">
        <v>15574</v>
      </c>
      <c r="D49" s="230">
        <v>9780429344442</v>
      </c>
      <c r="E49" s="230">
        <v>9780367361884</v>
      </c>
      <c r="F49" s="231" t="s">
        <v>15712</v>
      </c>
      <c r="G49" s="232">
        <v>1</v>
      </c>
      <c r="H49" s="232">
        <v>1</v>
      </c>
      <c r="I49" s="229" t="s">
        <v>15713</v>
      </c>
      <c r="J49" s="229" t="s">
        <v>22</v>
      </c>
      <c r="K49" s="232">
        <v>2021</v>
      </c>
      <c r="L49" s="229" t="s">
        <v>15561</v>
      </c>
      <c r="M49" s="229"/>
      <c r="N49" s="233" t="s">
        <v>15714</v>
      </c>
    </row>
    <row r="50" spans="1:14" ht="39.6">
      <c r="A50" s="135">
        <v>49</v>
      </c>
      <c r="B50" s="229" t="s">
        <v>14</v>
      </c>
      <c r="C50" s="229" t="s">
        <v>15590</v>
      </c>
      <c r="D50" s="230">
        <v>9780367822446</v>
      </c>
      <c r="E50" s="230">
        <v>9780367421755</v>
      </c>
      <c r="F50" s="231" t="s">
        <v>15715</v>
      </c>
      <c r="G50" s="232">
        <v>1</v>
      </c>
      <c r="H50" s="232">
        <v>1</v>
      </c>
      <c r="I50" s="229" t="s">
        <v>15716</v>
      </c>
      <c r="J50" s="229" t="s">
        <v>22</v>
      </c>
      <c r="K50" s="232">
        <v>2021</v>
      </c>
      <c r="L50" s="229" t="s">
        <v>15561</v>
      </c>
      <c r="M50" s="229"/>
      <c r="N50" s="233" t="s">
        <v>15717</v>
      </c>
    </row>
    <row r="51" spans="1:14">
      <c r="A51" s="135">
        <v>50</v>
      </c>
      <c r="B51" s="229" t="s">
        <v>14</v>
      </c>
      <c r="C51" s="229" t="s">
        <v>15558</v>
      </c>
      <c r="D51" s="230">
        <v>9780367486938</v>
      </c>
      <c r="E51" s="230">
        <v>9780367486921</v>
      </c>
      <c r="F51" s="231" t="s">
        <v>15718</v>
      </c>
      <c r="G51" s="232">
        <v>1</v>
      </c>
      <c r="H51" s="232">
        <v>1</v>
      </c>
      <c r="I51" s="229" t="s">
        <v>15582</v>
      </c>
      <c r="J51" s="229" t="s">
        <v>22</v>
      </c>
      <c r="K51" s="232">
        <v>2021</v>
      </c>
      <c r="L51" s="229" t="s">
        <v>15561</v>
      </c>
      <c r="M51" s="229"/>
      <c r="N51" s="233" t="s">
        <v>15719</v>
      </c>
    </row>
    <row r="52" spans="1:14" ht="26.4">
      <c r="A52" s="135">
        <v>51</v>
      </c>
      <c r="B52" s="229" t="s">
        <v>14</v>
      </c>
      <c r="C52" s="229" t="s">
        <v>15600</v>
      </c>
      <c r="D52" s="230">
        <v>9781003006787</v>
      </c>
      <c r="E52" s="230">
        <v>9780367439606</v>
      </c>
      <c r="F52" s="231" t="s">
        <v>15720</v>
      </c>
      <c r="G52" s="232">
        <v>1</v>
      </c>
      <c r="H52" s="232">
        <v>1</v>
      </c>
      <c r="I52" s="229" t="s">
        <v>15721</v>
      </c>
      <c r="J52" s="229" t="s">
        <v>22</v>
      </c>
      <c r="K52" s="232">
        <v>2021</v>
      </c>
      <c r="L52" s="229" t="s">
        <v>15561</v>
      </c>
      <c r="M52" s="229"/>
      <c r="N52" s="233" t="s">
        <v>15722</v>
      </c>
    </row>
    <row r="53" spans="1:14" ht="26.4">
      <c r="A53" s="135">
        <v>52</v>
      </c>
      <c r="B53" s="229" t="s">
        <v>14</v>
      </c>
      <c r="C53" s="229" t="s">
        <v>15558</v>
      </c>
      <c r="D53" s="230">
        <v>9781003086338</v>
      </c>
      <c r="E53" s="230">
        <v>9781474234962</v>
      </c>
      <c r="F53" s="231" t="s">
        <v>15723</v>
      </c>
      <c r="G53" s="232">
        <v>1</v>
      </c>
      <c r="H53" s="232">
        <v>1</v>
      </c>
      <c r="I53" s="229" t="s">
        <v>15724</v>
      </c>
      <c r="J53" s="229" t="s">
        <v>22</v>
      </c>
      <c r="K53" s="232">
        <v>2021</v>
      </c>
      <c r="L53" s="229" t="s">
        <v>15561</v>
      </c>
      <c r="M53" s="229"/>
      <c r="N53" s="233" t="s">
        <v>15725</v>
      </c>
    </row>
    <row r="54" spans="1:14" ht="26.4">
      <c r="A54" s="135">
        <v>53</v>
      </c>
      <c r="B54" s="229" t="s">
        <v>14</v>
      </c>
      <c r="C54" s="229" t="s">
        <v>15604</v>
      </c>
      <c r="D54" s="230">
        <v>9781003131304</v>
      </c>
      <c r="E54" s="230">
        <v>9780367674229</v>
      </c>
      <c r="F54" s="231" t="s">
        <v>15726</v>
      </c>
      <c r="G54" s="232">
        <v>1</v>
      </c>
      <c r="H54" s="232">
        <v>1</v>
      </c>
      <c r="I54" s="229" t="s">
        <v>15727</v>
      </c>
      <c r="J54" s="229" t="s">
        <v>22</v>
      </c>
      <c r="K54" s="232">
        <v>2021</v>
      </c>
      <c r="L54" s="229" t="s">
        <v>15561</v>
      </c>
      <c r="M54" s="229"/>
      <c r="N54" s="233" t="s">
        <v>15728</v>
      </c>
    </row>
    <row r="55" spans="1:14" ht="26.4">
      <c r="A55" s="135">
        <v>54</v>
      </c>
      <c r="B55" s="229" t="s">
        <v>14</v>
      </c>
      <c r="C55" s="229" t="s">
        <v>15662</v>
      </c>
      <c r="D55" s="230">
        <v>9780429318795</v>
      </c>
      <c r="E55" s="230">
        <v>9780367332389</v>
      </c>
      <c r="F55" s="231" t="s">
        <v>15729</v>
      </c>
      <c r="G55" s="232">
        <v>1</v>
      </c>
      <c r="H55" s="232">
        <v>1</v>
      </c>
      <c r="I55" s="229" t="s">
        <v>15730</v>
      </c>
      <c r="J55" s="229" t="s">
        <v>22</v>
      </c>
      <c r="K55" s="232">
        <v>2021</v>
      </c>
      <c r="L55" s="229" t="s">
        <v>15561</v>
      </c>
      <c r="M55" s="229"/>
      <c r="N55" s="233" t="s">
        <v>15731</v>
      </c>
    </row>
    <row r="56" spans="1:14">
      <c r="A56" s="135">
        <v>55</v>
      </c>
      <c r="B56" s="229" t="s">
        <v>14</v>
      </c>
      <c r="C56" s="229" t="s">
        <v>15604</v>
      </c>
      <c r="D56" s="230">
        <v>9780429203398</v>
      </c>
      <c r="E56" s="230">
        <v>9780367196264</v>
      </c>
      <c r="F56" s="231" t="s">
        <v>15732</v>
      </c>
      <c r="G56" s="232">
        <v>1</v>
      </c>
      <c r="H56" s="232">
        <v>1</v>
      </c>
      <c r="I56" s="229" t="s">
        <v>15733</v>
      </c>
      <c r="J56" s="229" t="s">
        <v>22</v>
      </c>
      <c r="K56" s="232">
        <v>2021</v>
      </c>
      <c r="L56" s="229" t="s">
        <v>15561</v>
      </c>
      <c r="M56" s="229"/>
      <c r="N56" s="233" t="s">
        <v>15734</v>
      </c>
    </row>
    <row r="57" spans="1:14" ht="26.4">
      <c r="A57" s="135">
        <v>56</v>
      </c>
      <c r="B57" s="229" t="s">
        <v>14</v>
      </c>
      <c r="C57" s="229" t="s">
        <v>15590</v>
      </c>
      <c r="D57" s="230">
        <v>9781003087984</v>
      </c>
      <c r="E57" s="230">
        <v>9780367521745</v>
      </c>
      <c r="F57" s="231" t="s">
        <v>15735</v>
      </c>
      <c r="G57" s="232">
        <v>1</v>
      </c>
      <c r="H57" s="232">
        <v>1</v>
      </c>
      <c r="I57" s="229" t="s">
        <v>15736</v>
      </c>
      <c r="J57" s="229" t="s">
        <v>22</v>
      </c>
      <c r="K57" s="232">
        <v>2021</v>
      </c>
      <c r="L57" s="229" t="s">
        <v>15561</v>
      </c>
      <c r="M57" s="229"/>
      <c r="N57" s="233" t="s">
        <v>15737</v>
      </c>
    </row>
    <row r="58" spans="1:14" ht="26.4">
      <c r="A58" s="135">
        <v>57</v>
      </c>
      <c r="B58" s="229" t="s">
        <v>14</v>
      </c>
      <c r="C58" s="229" t="s">
        <v>15558</v>
      </c>
      <c r="D58" s="230">
        <v>9780429260056</v>
      </c>
      <c r="E58" s="230">
        <v>9780367201937</v>
      </c>
      <c r="F58" s="231" t="s">
        <v>15738</v>
      </c>
      <c r="G58" s="232">
        <v>1</v>
      </c>
      <c r="H58" s="232">
        <v>1</v>
      </c>
      <c r="I58" s="229" t="s">
        <v>15739</v>
      </c>
      <c r="J58" s="229" t="s">
        <v>22</v>
      </c>
      <c r="K58" s="232">
        <v>2021</v>
      </c>
      <c r="L58" s="229" t="s">
        <v>15561</v>
      </c>
      <c r="M58" s="229"/>
      <c r="N58" s="233" t="s">
        <v>15740</v>
      </c>
    </row>
    <row r="59" spans="1:14" ht="26.4">
      <c r="A59" s="135">
        <v>58</v>
      </c>
      <c r="B59" s="229" t="s">
        <v>14</v>
      </c>
      <c r="C59" s="229" t="s">
        <v>15558</v>
      </c>
      <c r="D59" s="230">
        <v>9780367816575</v>
      </c>
      <c r="E59" s="230">
        <v>9780367418557</v>
      </c>
      <c r="F59" s="231" t="s">
        <v>15741</v>
      </c>
      <c r="G59" s="232">
        <v>1</v>
      </c>
      <c r="H59" s="232">
        <v>1</v>
      </c>
      <c r="I59" s="229" t="s">
        <v>15742</v>
      </c>
      <c r="J59" s="229" t="s">
        <v>22</v>
      </c>
      <c r="K59" s="232">
        <v>2021</v>
      </c>
      <c r="L59" s="229" t="s">
        <v>15561</v>
      </c>
      <c r="M59" s="229"/>
      <c r="N59" s="233" t="s">
        <v>15743</v>
      </c>
    </row>
    <row r="60" spans="1:14" ht="26.4">
      <c r="A60" s="135">
        <v>59</v>
      </c>
      <c r="B60" s="229" t="s">
        <v>14</v>
      </c>
      <c r="C60" s="229" t="s">
        <v>15558</v>
      </c>
      <c r="D60" s="230">
        <v>9780429326875</v>
      </c>
      <c r="E60" s="230">
        <v>9780367346140</v>
      </c>
      <c r="F60" s="231" t="s">
        <v>15744</v>
      </c>
      <c r="G60" s="232">
        <v>1</v>
      </c>
      <c r="H60" s="232">
        <v>1</v>
      </c>
      <c r="I60" s="229" t="s">
        <v>15745</v>
      </c>
      <c r="J60" s="229" t="s">
        <v>22</v>
      </c>
      <c r="K60" s="232">
        <v>2021</v>
      </c>
      <c r="L60" s="229" t="s">
        <v>15561</v>
      </c>
      <c r="M60" s="229"/>
      <c r="N60" s="233" t="s">
        <v>15746</v>
      </c>
    </row>
    <row r="61" spans="1:14" ht="26.4">
      <c r="A61" s="135">
        <v>60</v>
      </c>
      <c r="B61" s="229" t="s">
        <v>14</v>
      </c>
      <c r="C61" s="229" t="s">
        <v>15747</v>
      </c>
      <c r="D61" s="230">
        <v>9781003126928</v>
      </c>
      <c r="E61" s="230">
        <v>9780367646684</v>
      </c>
      <c r="F61" s="231" t="s">
        <v>15748</v>
      </c>
      <c r="G61" s="232">
        <v>1</v>
      </c>
      <c r="H61" s="232">
        <v>1</v>
      </c>
      <c r="I61" s="229" t="s">
        <v>15749</v>
      </c>
      <c r="J61" s="229" t="s">
        <v>22</v>
      </c>
      <c r="K61" s="232">
        <v>2021</v>
      </c>
      <c r="L61" s="229" t="s">
        <v>15561</v>
      </c>
      <c r="M61" s="229"/>
      <c r="N61" s="233" t="s">
        <v>15750</v>
      </c>
    </row>
    <row r="62" spans="1:14">
      <c r="A62" s="135">
        <v>61</v>
      </c>
      <c r="B62" s="229" t="s">
        <v>14</v>
      </c>
      <c r="C62" s="229" t="s">
        <v>15558</v>
      </c>
      <c r="D62" s="230">
        <v>9780429433917</v>
      </c>
      <c r="E62" s="230">
        <v>9781138359116</v>
      </c>
      <c r="F62" s="231" t="s">
        <v>15751</v>
      </c>
      <c r="G62" s="232">
        <v>1</v>
      </c>
      <c r="H62" s="232">
        <v>1</v>
      </c>
      <c r="I62" s="229" t="s">
        <v>15752</v>
      </c>
      <c r="J62" s="229" t="s">
        <v>22</v>
      </c>
      <c r="K62" s="232">
        <v>2021</v>
      </c>
      <c r="L62" s="229" t="s">
        <v>15561</v>
      </c>
      <c r="M62" s="229"/>
      <c r="N62" s="233" t="s">
        <v>15753</v>
      </c>
    </row>
    <row r="63" spans="1:14" ht="26.4">
      <c r="A63" s="135">
        <v>62</v>
      </c>
      <c r="B63" s="229" t="s">
        <v>14</v>
      </c>
      <c r="C63" s="229" t="s">
        <v>15754</v>
      </c>
      <c r="D63" s="230">
        <v>9780429431623</v>
      </c>
      <c r="E63" s="230">
        <v>9781138363427</v>
      </c>
      <c r="F63" s="231" t="s">
        <v>15755</v>
      </c>
      <c r="G63" s="232">
        <v>1</v>
      </c>
      <c r="H63" s="232">
        <v>4</v>
      </c>
      <c r="I63" s="229" t="s">
        <v>15756</v>
      </c>
      <c r="J63" s="229" t="s">
        <v>22</v>
      </c>
      <c r="K63" s="232">
        <v>2019</v>
      </c>
      <c r="L63" s="229" t="s">
        <v>15561</v>
      </c>
      <c r="M63" s="229"/>
      <c r="N63" s="233" t="s">
        <v>15757</v>
      </c>
    </row>
    <row r="64" spans="1:14" ht="26.4">
      <c r="A64" s="135">
        <v>63</v>
      </c>
      <c r="B64" s="229" t="s">
        <v>14</v>
      </c>
      <c r="C64" s="229" t="s">
        <v>15758</v>
      </c>
      <c r="D64" s="230">
        <v>9780429026553</v>
      </c>
      <c r="E64" s="230">
        <v>9781138339712</v>
      </c>
      <c r="F64" s="231" t="s">
        <v>15759</v>
      </c>
      <c r="G64" s="232">
        <v>1</v>
      </c>
      <c r="H64" s="232">
        <v>1</v>
      </c>
      <c r="I64" s="229" t="s">
        <v>15760</v>
      </c>
      <c r="J64" s="229" t="s">
        <v>22</v>
      </c>
      <c r="K64" s="232">
        <v>2019</v>
      </c>
      <c r="L64" s="229" t="s">
        <v>15561</v>
      </c>
      <c r="M64" s="229"/>
      <c r="N64" s="233" t="s">
        <v>15761</v>
      </c>
    </row>
    <row r="65" spans="1:14">
      <c r="A65" s="135">
        <v>64</v>
      </c>
      <c r="B65" s="229" t="s">
        <v>14</v>
      </c>
      <c r="C65" s="229" t="s">
        <v>15558</v>
      </c>
      <c r="D65" s="230">
        <v>9781315212241</v>
      </c>
      <c r="E65" s="230">
        <v>9780415789219</v>
      </c>
      <c r="F65" s="231" t="s">
        <v>15762</v>
      </c>
      <c r="G65" s="232">
        <v>1</v>
      </c>
      <c r="H65" s="232">
        <v>1</v>
      </c>
      <c r="I65" s="229" t="s">
        <v>15763</v>
      </c>
      <c r="J65" s="229" t="s">
        <v>22</v>
      </c>
      <c r="K65" s="232">
        <v>2019</v>
      </c>
      <c r="L65" s="229" t="s">
        <v>15561</v>
      </c>
      <c r="M65" s="229"/>
      <c r="N65" s="233" t="s">
        <v>15764</v>
      </c>
    </row>
    <row r="66" spans="1:14" ht="39.6">
      <c r="A66" s="135">
        <v>65</v>
      </c>
      <c r="B66" s="229" t="s">
        <v>14</v>
      </c>
      <c r="C66" s="229" t="s">
        <v>15590</v>
      </c>
      <c r="D66" s="230">
        <v>9780429020865</v>
      </c>
      <c r="E66" s="230">
        <v>9781138568709</v>
      </c>
      <c r="F66" s="231" t="s">
        <v>15765</v>
      </c>
      <c r="G66" s="232">
        <v>1</v>
      </c>
      <c r="H66" s="232">
        <v>1</v>
      </c>
      <c r="I66" s="229" t="s">
        <v>15766</v>
      </c>
      <c r="J66" s="229" t="s">
        <v>22</v>
      </c>
      <c r="K66" s="232">
        <v>2019</v>
      </c>
      <c r="L66" s="229" t="s">
        <v>15561</v>
      </c>
      <c r="M66" s="229"/>
      <c r="N66" s="233" t="s">
        <v>15767</v>
      </c>
    </row>
    <row r="67" spans="1:14">
      <c r="A67" s="135">
        <v>66</v>
      </c>
      <c r="B67" s="229" t="s">
        <v>14</v>
      </c>
      <c r="C67" s="229" t="s">
        <v>15558</v>
      </c>
      <c r="D67" s="230">
        <v>9780429487729</v>
      </c>
      <c r="E67" s="230">
        <v>9781138594876</v>
      </c>
      <c r="F67" s="231" t="s">
        <v>15768</v>
      </c>
      <c r="G67" s="232">
        <v>1</v>
      </c>
      <c r="H67" s="232">
        <v>1</v>
      </c>
      <c r="I67" s="229" t="s">
        <v>15769</v>
      </c>
      <c r="J67" s="229" t="s">
        <v>22</v>
      </c>
      <c r="K67" s="232">
        <v>2019</v>
      </c>
      <c r="L67" s="229" t="s">
        <v>15561</v>
      </c>
      <c r="M67" s="229"/>
      <c r="N67" s="233" t="s">
        <v>15770</v>
      </c>
    </row>
    <row r="68" spans="1:14" ht="26.4">
      <c r="A68" s="135">
        <v>67</v>
      </c>
      <c r="B68" s="229" t="s">
        <v>14</v>
      </c>
      <c r="C68" s="229" t="s">
        <v>15558</v>
      </c>
      <c r="D68" s="230">
        <v>9780429199790</v>
      </c>
      <c r="E68" s="230">
        <v>9780367190064</v>
      </c>
      <c r="F68" s="231" t="s">
        <v>15771</v>
      </c>
      <c r="G68" s="232">
        <v>1</v>
      </c>
      <c r="H68" s="232">
        <v>1</v>
      </c>
      <c r="I68" s="229" t="s">
        <v>15772</v>
      </c>
      <c r="J68" s="229" t="s">
        <v>22</v>
      </c>
      <c r="K68" s="232">
        <v>2019</v>
      </c>
      <c r="L68" s="229" t="s">
        <v>15561</v>
      </c>
      <c r="M68" s="229"/>
      <c r="N68" s="233" t="s">
        <v>15773</v>
      </c>
    </row>
    <row r="69" spans="1:14" ht="26.4">
      <c r="A69" s="135">
        <v>68</v>
      </c>
      <c r="B69" s="229" t="s">
        <v>14</v>
      </c>
      <c r="C69" s="229" t="s">
        <v>15639</v>
      </c>
      <c r="D69" s="230">
        <v>9780429265952</v>
      </c>
      <c r="E69" s="230">
        <v>9780367217693</v>
      </c>
      <c r="F69" s="231" t="s">
        <v>15774</v>
      </c>
      <c r="G69" s="232">
        <v>1</v>
      </c>
      <c r="H69" s="232">
        <v>1</v>
      </c>
      <c r="I69" s="229" t="s">
        <v>15775</v>
      </c>
      <c r="J69" s="229" t="s">
        <v>22</v>
      </c>
      <c r="K69" s="232">
        <v>2020</v>
      </c>
      <c r="L69" s="229" t="s">
        <v>15561</v>
      </c>
      <c r="M69" s="229"/>
      <c r="N69" s="233" t="s">
        <v>15776</v>
      </c>
    </row>
    <row r="70" spans="1:14" ht="26.4">
      <c r="A70" s="135">
        <v>69</v>
      </c>
      <c r="B70" s="229" t="s">
        <v>14</v>
      </c>
      <c r="C70" s="229" t="s">
        <v>15754</v>
      </c>
      <c r="D70" s="230">
        <v>9781351211062</v>
      </c>
      <c r="E70" s="230">
        <v>9780815381198</v>
      </c>
      <c r="F70" s="231" t="s">
        <v>15777</v>
      </c>
      <c r="G70" s="232">
        <v>1</v>
      </c>
      <c r="H70" s="232">
        <v>2</v>
      </c>
      <c r="I70" s="229" t="s">
        <v>15778</v>
      </c>
      <c r="J70" s="229" t="s">
        <v>22</v>
      </c>
      <c r="K70" s="232">
        <v>2020</v>
      </c>
      <c r="L70" s="229" t="s">
        <v>15561</v>
      </c>
      <c r="M70" s="229"/>
      <c r="N70" s="233" t="s">
        <v>15779</v>
      </c>
    </row>
    <row r="71" spans="1:14" ht="26.4">
      <c r="A71" s="135">
        <v>70</v>
      </c>
      <c r="B71" s="229" t="s">
        <v>14</v>
      </c>
      <c r="C71" s="229" t="s">
        <v>15566</v>
      </c>
      <c r="D71" s="230">
        <v>9780429056673</v>
      </c>
      <c r="E71" s="230">
        <v>9780367174187</v>
      </c>
      <c r="F71" s="231" t="s">
        <v>15780</v>
      </c>
      <c r="G71" s="232">
        <v>1</v>
      </c>
      <c r="H71" s="232">
        <v>1</v>
      </c>
      <c r="I71" s="229" t="s">
        <v>15781</v>
      </c>
      <c r="J71" s="229" t="s">
        <v>22</v>
      </c>
      <c r="K71" s="232">
        <v>2020</v>
      </c>
      <c r="L71" s="229" t="s">
        <v>15561</v>
      </c>
      <c r="M71" s="229"/>
      <c r="N71" s="233" t="s">
        <v>15782</v>
      </c>
    </row>
    <row r="72" spans="1:14" ht="26.4">
      <c r="A72" s="135">
        <v>71</v>
      </c>
      <c r="B72" s="229" t="s">
        <v>14</v>
      </c>
      <c r="C72" s="229" t="s">
        <v>15600</v>
      </c>
      <c r="D72" s="230">
        <v>9781351003100</v>
      </c>
      <c r="E72" s="230">
        <v>9781138544611</v>
      </c>
      <c r="F72" s="231" t="s">
        <v>15783</v>
      </c>
      <c r="G72" s="232">
        <v>1</v>
      </c>
      <c r="H72" s="232">
        <v>1</v>
      </c>
      <c r="I72" s="229" t="s">
        <v>15784</v>
      </c>
      <c r="J72" s="229" t="s">
        <v>22</v>
      </c>
      <c r="K72" s="232">
        <v>2020</v>
      </c>
      <c r="L72" s="229" t="s">
        <v>15561</v>
      </c>
      <c r="M72" s="229"/>
      <c r="N72" s="233" t="s">
        <v>15785</v>
      </c>
    </row>
    <row r="73" spans="1:14" ht="26.4">
      <c r="A73" s="135">
        <v>72</v>
      </c>
      <c r="B73" s="229" t="s">
        <v>14</v>
      </c>
      <c r="C73" s="229" t="s">
        <v>15754</v>
      </c>
      <c r="D73" s="230">
        <v>9781315180144</v>
      </c>
      <c r="E73" s="230">
        <v>9781138749603</v>
      </c>
      <c r="F73" s="231" t="s">
        <v>15786</v>
      </c>
      <c r="G73" s="232">
        <v>1</v>
      </c>
      <c r="H73" s="232">
        <v>1</v>
      </c>
      <c r="I73" s="229" t="s">
        <v>15787</v>
      </c>
      <c r="J73" s="229" t="s">
        <v>22</v>
      </c>
      <c r="K73" s="232">
        <v>2019</v>
      </c>
      <c r="L73" s="229" t="s">
        <v>15561</v>
      </c>
      <c r="M73" s="229"/>
      <c r="N73" s="233" t="s">
        <v>15788</v>
      </c>
    </row>
    <row r="74" spans="1:14">
      <c r="A74" s="135">
        <v>73</v>
      </c>
      <c r="B74" s="229" t="s">
        <v>14</v>
      </c>
      <c r="C74" s="229" t="s">
        <v>15566</v>
      </c>
      <c r="D74" s="230">
        <v>9781315446769</v>
      </c>
      <c r="E74" s="230">
        <v>9781138214095</v>
      </c>
      <c r="F74" s="231" t="s">
        <v>15789</v>
      </c>
      <c r="G74" s="232">
        <v>1</v>
      </c>
      <c r="H74" s="232">
        <v>1</v>
      </c>
      <c r="I74" s="229" t="s">
        <v>15790</v>
      </c>
      <c r="J74" s="229" t="s">
        <v>22</v>
      </c>
      <c r="K74" s="232">
        <v>2020</v>
      </c>
      <c r="L74" s="229" t="s">
        <v>15561</v>
      </c>
      <c r="M74" s="229"/>
      <c r="N74" s="233" t="s">
        <v>15791</v>
      </c>
    </row>
    <row r="75" spans="1:14">
      <c r="A75" s="135">
        <v>74</v>
      </c>
      <c r="B75" s="229" t="s">
        <v>14</v>
      </c>
      <c r="C75" s="229" t="s">
        <v>15600</v>
      </c>
      <c r="D75" s="230">
        <v>9781315560502</v>
      </c>
      <c r="E75" s="230">
        <v>9781138675698</v>
      </c>
      <c r="F75" s="231" t="s">
        <v>15792</v>
      </c>
      <c r="G75" s="232">
        <v>1</v>
      </c>
      <c r="H75" s="232">
        <v>1</v>
      </c>
      <c r="I75" s="229" t="s">
        <v>15793</v>
      </c>
      <c r="J75" s="229" t="s">
        <v>22</v>
      </c>
      <c r="K75" s="232">
        <v>2020</v>
      </c>
      <c r="L75" s="229" t="s">
        <v>15561</v>
      </c>
      <c r="M75" s="229"/>
      <c r="N75" s="233" t="s">
        <v>15794</v>
      </c>
    </row>
    <row r="76" spans="1:14" ht="26.4">
      <c r="A76" s="135">
        <v>75</v>
      </c>
      <c r="B76" s="229" t="s">
        <v>14</v>
      </c>
      <c r="C76" s="229" t="s">
        <v>15795</v>
      </c>
      <c r="D76" s="230">
        <v>9780429055676</v>
      </c>
      <c r="E76" s="230">
        <v>9780367152000</v>
      </c>
      <c r="F76" s="231" t="s">
        <v>15796</v>
      </c>
      <c r="G76" s="232">
        <v>1</v>
      </c>
      <c r="H76" s="232">
        <v>1</v>
      </c>
      <c r="I76" s="229" t="s">
        <v>15797</v>
      </c>
      <c r="J76" s="229" t="s">
        <v>22</v>
      </c>
      <c r="K76" s="232">
        <v>2020</v>
      </c>
      <c r="L76" s="229" t="s">
        <v>15561</v>
      </c>
      <c r="M76" s="229"/>
      <c r="N76" s="233" t="s">
        <v>15798</v>
      </c>
    </row>
    <row r="77" spans="1:14">
      <c r="A77" s="135">
        <v>76</v>
      </c>
      <c r="B77" s="229" t="s">
        <v>14</v>
      </c>
      <c r="C77" s="229" t="s">
        <v>15639</v>
      </c>
      <c r="D77" s="230">
        <v>9781315232249</v>
      </c>
      <c r="E77" s="230">
        <v>9781138293083</v>
      </c>
      <c r="F77" s="231" t="s">
        <v>15799</v>
      </c>
      <c r="G77" s="232">
        <v>1</v>
      </c>
      <c r="H77" s="232">
        <v>1</v>
      </c>
      <c r="I77" s="229" t="s">
        <v>15800</v>
      </c>
      <c r="J77" s="229" t="s">
        <v>22</v>
      </c>
      <c r="K77" s="232">
        <v>2020</v>
      </c>
      <c r="L77" s="229" t="s">
        <v>15561</v>
      </c>
      <c r="M77" s="229"/>
      <c r="N77" s="233" t="s">
        <v>15801</v>
      </c>
    </row>
    <row r="78" spans="1:14" ht="26.4">
      <c r="A78" s="135">
        <v>77</v>
      </c>
      <c r="B78" s="229" t="s">
        <v>14</v>
      </c>
      <c r="C78" s="229" t="s">
        <v>15558</v>
      </c>
      <c r="D78" s="230">
        <v>9780429441332</v>
      </c>
      <c r="E78" s="230">
        <v>9781138339002</v>
      </c>
      <c r="F78" s="231" t="s">
        <v>15802</v>
      </c>
      <c r="G78" s="232">
        <v>1</v>
      </c>
      <c r="H78" s="232">
        <v>1</v>
      </c>
      <c r="I78" s="229" t="s">
        <v>15803</v>
      </c>
      <c r="J78" s="229" t="s">
        <v>22</v>
      </c>
      <c r="K78" s="232">
        <v>2020</v>
      </c>
      <c r="L78" s="229" t="s">
        <v>15561</v>
      </c>
      <c r="M78" s="229"/>
      <c r="N78" s="233" t="s">
        <v>15804</v>
      </c>
    </row>
    <row r="79" spans="1:14" ht="26.4">
      <c r="A79" s="135">
        <v>78</v>
      </c>
      <c r="B79" s="229" t="s">
        <v>14</v>
      </c>
      <c r="C79" s="229" t="s">
        <v>15590</v>
      </c>
      <c r="D79" s="230">
        <v>9781003036210</v>
      </c>
      <c r="E79" s="230">
        <v>9781138389458</v>
      </c>
      <c r="F79" s="231" t="s">
        <v>15805</v>
      </c>
      <c r="G79" s="232">
        <v>1</v>
      </c>
      <c r="H79" s="232">
        <v>2</v>
      </c>
      <c r="I79" s="229" t="s">
        <v>15806</v>
      </c>
      <c r="J79" s="229" t="s">
        <v>22</v>
      </c>
      <c r="K79" s="232">
        <v>2020</v>
      </c>
      <c r="L79" s="229" t="s">
        <v>15561</v>
      </c>
      <c r="M79" s="229"/>
      <c r="N79" s="233" t="s">
        <v>15807</v>
      </c>
    </row>
    <row r="80" spans="1:14">
      <c r="A80" s="135">
        <v>79</v>
      </c>
      <c r="B80" s="229" t="s">
        <v>14</v>
      </c>
      <c r="C80" s="229" t="s">
        <v>15655</v>
      </c>
      <c r="D80" s="230">
        <v>9780429282300</v>
      </c>
      <c r="E80" s="230">
        <v>9780367244132</v>
      </c>
      <c r="F80" s="231" t="s">
        <v>15808</v>
      </c>
      <c r="G80" s="232">
        <v>1</v>
      </c>
      <c r="H80" s="232">
        <v>1</v>
      </c>
      <c r="I80" s="229" t="s">
        <v>15809</v>
      </c>
      <c r="J80" s="229" t="s">
        <v>22</v>
      </c>
      <c r="K80" s="232">
        <v>2020</v>
      </c>
      <c r="L80" s="229" t="s">
        <v>15561</v>
      </c>
      <c r="M80" s="229"/>
      <c r="N80" s="233" t="s">
        <v>15810</v>
      </c>
    </row>
    <row r="81" spans="1:14" ht="26.4">
      <c r="A81" s="135">
        <v>80</v>
      </c>
      <c r="B81" s="229" t="s">
        <v>14</v>
      </c>
      <c r="C81" s="229" t="s">
        <v>15574</v>
      </c>
      <c r="D81" s="230">
        <v>9781315169972</v>
      </c>
      <c r="E81" s="230">
        <v>9781138048751</v>
      </c>
      <c r="F81" s="231" t="s">
        <v>15811</v>
      </c>
      <c r="G81" s="232">
        <v>1</v>
      </c>
      <c r="H81" s="232">
        <v>1</v>
      </c>
      <c r="I81" s="229" t="s">
        <v>15812</v>
      </c>
      <c r="J81" s="229" t="s">
        <v>22</v>
      </c>
      <c r="K81" s="232">
        <v>2019</v>
      </c>
      <c r="L81" s="229" t="s">
        <v>15561</v>
      </c>
      <c r="M81" s="229"/>
      <c r="N81" s="233" t="s">
        <v>15813</v>
      </c>
    </row>
    <row r="82" spans="1:14">
      <c r="A82" s="135">
        <v>81</v>
      </c>
      <c r="B82" s="229" t="s">
        <v>14</v>
      </c>
      <c r="C82" s="229" t="s">
        <v>15814</v>
      </c>
      <c r="D82" s="230">
        <v>9781003037200</v>
      </c>
      <c r="E82" s="230">
        <v>9780367478926</v>
      </c>
      <c r="F82" s="231" t="s">
        <v>15815</v>
      </c>
      <c r="G82" s="232">
        <v>1</v>
      </c>
      <c r="H82" s="232">
        <v>1</v>
      </c>
      <c r="I82" s="229" t="s">
        <v>15816</v>
      </c>
      <c r="J82" s="229" t="s">
        <v>22</v>
      </c>
      <c r="K82" s="232">
        <v>2021</v>
      </c>
      <c r="L82" s="229" t="s">
        <v>15561</v>
      </c>
      <c r="M82" s="229"/>
      <c r="N82" s="233" t="s">
        <v>15817</v>
      </c>
    </row>
    <row r="83" spans="1:14" ht="26.4">
      <c r="A83" s="135">
        <v>82</v>
      </c>
      <c r="B83" s="229" t="s">
        <v>14</v>
      </c>
      <c r="C83" s="229" t="s">
        <v>15558</v>
      </c>
      <c r="D83" s="230">
        <v>9781003080688</v>
      </c>
      <c r="E83" s="230">
        <v>9780367531478</v>
      </c>
      <c r="F83" s="231" t="s">
        <v>15818</v>
      </c>
      <c r="G83" s="232">
        <v>1</v>
      </c>
      <c r="H83" s="232">
        <v>2</v>
      </c>
      <c r="I83" s="229" t="s">
        <v>15819</v>
      </c>
      <c r="J83" s="229" t="s">
        <v>22</v>
      </c>
      <c r="K83" s="232">
        <v>2021</v>
      </c>
      <c r="L83" s="229" t="s">
        <v>15561</v>
      </c>
      <c r="M83" s="229"/>
      <c r="N83" s="233" t="s">
        <v>15820</v>
      </c>
    </row>
    <row r="84" spans="1:14">
      <c r="A84" s="135">
        <v>83</v>
      </c>
      <c r="B84" s="229" t="s">
        <v>14</v>
      </c>
      <c r="C84" s="229" t="s">
        <v>15821</v>
      </c>
      <c r="D84" s="230">
        <v>9780367815158</v>
      </c>
      <c r="E84" s="230">
        <v>9780367406653</v>
      </c>
      <c r="F84" s="231" t="s">
        <v>15822</v>
      </c>
      <c r="G84" s="232">
        <v>1</v>
      </c>
      <c r="H84" s="232">
        <v>1</v>
      </c>
      <c r="I84" s="229" t="s">
        <v>6081</v>
      </c>
      <c r="J84" s="229" t="s">
        <v>22</v>
      </c>
      <c r="K84" s="232">
        <v>2021</v>
      </c>
      <c r="L84" s="229" t="s">
        <v>15561</v>
      </c>
      <c r="M84" s="229"/>
      <c r="N84" s="233" t="s">
        <v>15823</v>
      </c>
    </row>
    <row r="85" spans="1:14" ht="39.6">
      <c r="A85" s="135">
        <v>84</v>
      </c>
      <c r="B85" s="229" t="s">
        <v>14</v>
      </c>
      <c r="C85" s="229" t="s">
        <v>15574</v>
      </c>
      <c r="D85" s="230">
        <v>9780429398612</v>
      </c>
      <c r="E85" s="230">
        <v>9780367026325</v>
      </c>
      <c r="F85" s="231" t="s">
        <v>15824</v>
      </c>
      <c r="G85" s="232">
        <v>1</v>
      </c>
      <c r="H85" s="232">
        <v>1</v>
      </c>
      <c r="I85" s="229" t="s">
        <v>15825</v>
      </c>
      <c r="J85" s="229" t="s">
        <v>22</v>
      </c>
      <c r="K85" s="232">
        <v>2021</v>
      </c>
      <c r="L85" s="229" t="s">
        <v>15561</v>
      </c>
      <c r="M85" s="229"/>
      <c r="N85" s="233" t="s">
        <v>15826</v>
      </c>
    </row>
    <row r="86" spans="1:14">
      <c r="A86" s="135">
        <v>85</v>
      </c>
      <c r="B86" s="229" t="s">
        <v>14</v>
      </c>
      <c r="C86" s="229" t="s">
        <v>15754</v>
      </c>
      <c r="D86" s="230">
        <v>9780429324857</v>
      </c>
      <c r="E86" s="230">
        <v>9780367342937</v>
      </c>
      <c r="F86" s="231" t="s">
        <v>15827</v>
      </c>
      <c r="G86" s="232">
        <v>1</v>
      </c>
      <c r="H86" s="232">
        <v>1</v>
      </c>
      <c r="I86" s="229" t="s">
        <v>15828</v>
      </c>
      <c r="J86" s="229" t="s">
        <v>22</v>
      </c>
      <c r="K86" s="232">
        <v>2021</v>
      </c>
      <c r="L86" s="229" t="s">
        <v>15561</v>
      </c>
      <c r="M86" s="229"/>
      <c r="N86" s="233" t="s">
        <v>15829</v>
      </c>
    </row>
    <row r="87" spans="1:14" ht="26.4">
      <c r="A87" s="135">
        <v>86</v>
      </c>
      <c r="B87" s="229" t="s">
        <v>14</v>
      </c>
      <c r="C87" s="229" t="s">
        <v>15620</v>
      </c>
      <c r="D87" s="230">
        <v>9780429288272</v>
      </c>
      <c r="E87" s="230">
        <v>9780367255299</v>
      </c>
      <c r="F87" s="231" t="s">
        <v>15830</v>
      </c>
      <c r="G87" s="232">
        <v>1</v>
      </c>
      <c r="H87" s="232">
        <v>1</v>
      </c>
      <c r="I87" s="229" t="s">
        <v>15831</v>
      </c>
      <c r="J87" s="229" t="s">
        <v>22</v>
      </c>
      <c r="K87" s="232">
        <v>2021</v>
      </c>
      <c r="L87" s="229" t="s">
        <v>15561</v>
      </c>
      <c r="M87" s="229"/>
      <c r="N87" s="233" t="s">
        <v>15832</v>
      </c>
    </row>
    <row r="88" spans="1:14" ht="26.4">
      <c r="A88" s="135">
        <v>87</v>
      </c>
      <c r="B88" s="229" t="s">
        <v>14</v>
      </c>
      <c r="C88" s="229" t="s">
        <v>15814</v>
      </c>
      <c r="D88" s="230">
        <v>9781003036005</v>
      </c>
      <c r="E88" s="230">
        <v>9780367477028</v>
      </c>
      <c r="F88" s="231" t="s">
        <v>15833</v>
      </c>
      <c r="G88" s="232">
        <v>1</v>
      </c>
      <c r="H88" s="232">
        <v>1</v>
      </c>
      <c r="I88" s="229" t="s">
        <v>15834</v>
      </c>
      <c r="J88" s="229" t="s">
        <v>22</v>
      </c>
      <c r="K88" s="232">
        <v>2021</v>
      </c>
      <c r="L88" s="229" t="s">
        <v>15561</v>
      </c>
      <c r="M88" s="229"/>
      <c r="N88" s="233" t="s">
        <v>15835</v>
      </c>
    </row>
    <row r="89" spans="1:14" ht="26.4">
      <c r="A89" s="135">
        <v>88</v>
      </c>
      <c r="B89" s="229" t="s">
        <v>14</v>
      </c>
      <c r="C89" s="229" t="s">
        <v>15747</v>
      </c>
      <c r="D89" s="230">
        <v>9780367821500</v>
      </c>
      <c r="E89" s="230">
        <v>9780367420536</v>
      </c>
      <c r="F89" s="231" t="s">
        <v>15836</v>
      </c>
      <c r="G89" s="232">
        <v>1</v>
      </c>
      <c r="H89" s="232">
        <v>1</v>
      </c>
      <c r="I89" s="229" t="s">
        <v>15837</v>
      </c>
      <c r="J89" s="229" t="s">
        <v>22</v>
      </c>
      <c r="K89" s="232">
        <v>2021</v>
      </c>
      <c r="L89" s="229" t="s">
        <v>15561</v>
      </c>
      <c r="M89" s="229"/>
      <c r="N89" s="233" t="s">
        <v>15838</v>
      </c>
    </row>
    <row r="90" spans="1:14">
      <c r="A90" s="135">
        <v>89</v>
      </c>
      <c r="B90" s="229" t="s">
        <v>14</v>
      </c>
      <c r="C90" s="229" t="s">
        <v>15566</v>
      </c>
      <c r="D90" s="230">
        <v>9780429465352</v>
      </c>
      <c r="E90" s="230">
        <v>9781138611498</v>
      </c>
      <c r="F90" s="231" t="s">
        <v>15839</v>
      </c>
      <c r="G90" s="232">
        <v>1</v>
      </c>
      <c r="H90" s="232">
        <v>1</v>
      </c>
      <c r="I90" s="229" t="s">
        <v>15840</v>
      </c>
      <c r="J90" s="229" t="s">
        <v>22</v>
      </c>
      <c r="K90" s="232">
        <v>2021</v>
      </c>
      <c r="L90" s="229" t="s">
        <v>15561</v>
      </c>
      <c r="M90" s="229"/>
      <c r="N90" s="233" t="s">
        <v>15841</v>
      </c>
    </row>
    <row r="91" spans="1:14">
      <c r="A91" s="135">
        <v>90</v>
      </c>
      <c r="B91" s="229" t="s">
        <v>14</v>
      </c>
      <c r="C91" s="229" t="s">
        <v>15655</v>
      </c>
      <c r="D91" s="230">
        <v>9781315735276</v>
      </c>
      <c r="E91" s="230">
        <v>9781138833746</v>
      </c>
      <c r="F91" s="231" t="s">
        <v>15842</v>
      </c>
      <c r="G91" s="232">
        <v>1</v>
      </c>
      <c r="H91" s="232">
        <v>1</v>
      </c>
      <c r="I91" s="229" t="s">
        <v>15843</v>
      </c>
      <c r="J91" s="229" t="s">
        <v>22</v>
      </c>
      <c r="K91" s="232">
        <v>2021</v>
      </c>
      <c r="L91" s="229" t="s">
        <v>15561</v>
      </c>
      <c r="M91" s="229"/>
      <c r="N91" s="233" t="s">
        <v>15844</v>
      </c>
    </row>
    <row r="92" spans="1:14">
      <c r="A92" s="135">
        <v>91</v>
      </c>
      <c r="B92" s="229" t="s">
        <v>14</v>
      </c>
      <c r="C92" s="229" t="s">
        <v>15747</v>
      </c>
      <c r="D92" s="230">
        <v>9780367854591</v>
      </c>
      <c r="E92" s="230">
        <v>9780367427160</v>
      </c>
      <c r="F92" s="231" t="s">
        <v>15845</v>
      </c>
      <c r="G92" s="232">
        <v>1</v>
      </c>
      <c r="H92" s="232">
        <v>1</v>
      </c>
      <c r="I92" s="229" t="s">
        <v>15846</v>
      </c>
      <c r="J92" s="229" t="s">
        <v>22</v>
      </c>
      <c r="K92" s="232">
        <v>2021</v>
      </c>
      <c r="L92" s="229" t="s">
        <v>15561</v>
      </c>
      <c r="M92" s="229"/>
      <c r="N92" s="233" t="s">
        <v>15847</v>
      </c>
    </row>
    <row r="93" spans="1:14" ht="26.4">
      <c r="A93" s="135">
        <v>92</v>
      </c>
      <c r="B93" s="229" t="s">
        <v>14</v>
      </c>
      <c r="C93" s="229" t="s">
        <v>15655</v>
      </c>
      <c r="D93" s="230">
        <v>9781003106562</v>
      </c>
      <c r="E93" s="230">
        <v>9780367617844</v>
      </c>
      <c r="F93" s="231" t="s">
        <v>15848</v>
      </c>
      <c r="G93" s="232">
        <v>1</v>
      </c>
      <c r="H93" s="232">
        <v>1</v>
      </c>
      <c r="I93" s="229" t="s">
        <v>15849</v>
      </c>
      <c r="J93" s="229" t="s">
        <v>22</v>
      </c>
      <c r="K93" s="232">
        <v>2021</v>
      </c>
      <c r="L93" s="229" t="s">
        <v>15561</v>
      </c>
      <c r="M93" s="229"/>
      <c r="N93" s="233" t="s">
        <v>15850</v>
      </c>
    </row>
    <row r="94" spans="1:14">
      <c r="A94" s="135">
        <v>93</v>
      </c>
      <c r="B94" s="229" t="s">
        <v>14</v>
      </c>
      <c r="C94" s="229" t="s">
        <v>15747</v>
      </c>
      <c r="D94" s="230">
        <v>9781315460536</v>
      </c>
      <c r="E94" s="230">
        <v>9781138207929</v>
      </c>
      <c r="F94" s="231" t="s">
        <v>15851</v>
      </c>
      <c r="G94" s="232">
        <v>1</v>
      </c>
      <c r="H94" s="232">
        <v>1</v>
      </c>
      <c r="I94" s="229" t="s">
        <v>15852</v>
      </c>
      <c r="J94" s="229" t="s">
        <v>22</v>
      </c>
      <c r="K94" s="232">
        <v>2021</v>
      </c>
      <c r="L94" s="229" t="s">
        <v>15561</v>
      </c>
      <c r="M94" s="229"/>
      <c r="N94" s="233" t="s">
        <v>15853</v>
      </c>
    </row>
    <row r="95" spans="1:14" ht="26.4">
      <c r="A95" s="135">
        <v>94</v>
      </c>
      <c r="B95" s="229" t="s">
        <v>14</v>
      </c>
      <c r="C95" s="229" t="s">
        <v>15574</v>
      </c>
      <c r="D95" s="230">
        <v>9781003002543</v>
      </c>
      <c r="E95" s="230">
        <v>9780367433406</v>
      </c>
      <c r="F95" s="231" t="s">
        <v>15854</v>
      </c>
      <c r="G95" s="232">
        <v>1</v>
      </c>
      <c r="H95" s="232">
        <v>1</v>
      </c>
      <c r="I95" s="229" t="s">
        <v>15855</v>
      </c>
      <c r="J95" s="229" t="s">
        <v>22</v>
      </c>
      <c r="K95" s="232">
        <v>2021</v>
      </c>
      <c r="L95" s="229" t="s">
        <v>15561</v>
      </c>
      <c r="M95" s="229"/>
      <c r="N95" s="233" t="s">
        <v>15856</v>
      </c>
    </row>
    <row r="96" spans="1:14">
      <c r="A96" s="135">
        <v>95</v>
      </c>
      <c r="B96" s="229" t="s">
        <v>14</v>
      </c>
      <c r="C96" s="229" t="s">
        <v>15570</v>
      </c>
      <c r="D96" s="230">
        <v>9780429265723</v>
      </c>
      <c r="E96" s="230">
        <v>9780367211493</v>
      </c>
      <c r="F96" s="231" t="s">
        <v>15857</v>
      </c>
      <c r="G96" s="232">
        <v>1</v>
      </c>
      <c r="H96" s="232">
        <v>1</v>
      </c>
      <c r="I96" s="229" t="s">
        <v>15858</v>
      </c>
      <c r="J96" s="229" t="s">
        <v>22</v>
      </c>
      <c r="K96" s="232">
        <v>2021</v>
      </c>
      <c r="L96" s="229" t="s">
        <v>15561</v>
      </c>
      <c r="M96" s="229"/>
      <c r="N96" s="233" t="s">
        <v>15859</v>
      </c>
    </row>
    <row r="97" spans="1:14" ht="26.4">
      <c r="A97" s="135">
        <v>96</v>
      </c>
      <c r="B97" s="229" t="s">
        <v>14</v>
      </c>
      <c r="C97" s="229" t="s">
        <v>15574</v>
      </c>
      <c r="D97" s="230">
        <v>9780429243295</v>
      </c>
      <c r="E97" s="230">
        <v>9780367197896</v>
      </c>
      <c r="F97" s="231" t="s">
        <v>15860</v>
      </c>
      <c r="G97" s="232">
        <v>1</v>
      </c>
      <c r="H97" s="232">
        <v>1</v>
      </c>
      <c r="I97" s="229" t="s">
        <v>15861</v>
      </c>
      <c r="J97" s="229" t="s">
        <v>22</v>
      </c>
      <c r="K97" s="232">
        <v>2021</v>
      </c>
      <c r="L97" s="229" t="s">
        <v>15561</v>
      </c>
      <c r="M97" s="229"/>
      <c r="N97" s="233" t="s">
        <v>15862</v>
      </c>
    </row>
    <row r="98" spans="1:14">
      <c r="A98" s="135">
        <v>97</v>
      </c>
      <c r="B98" s="229" t="s">
        <v>14</v>
      </c>
      <c r="C98" s="229" t="s">
        <v>15863</v>
      </c>
      <c r="D98" s="230">
        <v>9780429259616</v>
      </c>
      <c r="E98" s="230">
        <v>9780367201012</v>
      </c>
      <c r="F98" s="231" t="s">
        <v>15864</v>
      </c>
      <c r="G98" s="232">
        <v>1</v>
      </c>
      <c r="H98" s="232">
        <v>1</v>
      </c>
      <c r="I98" s="229" t="s">
        <v>15865</v>
      </c>
      <c r="J98" s="229" t="s">
        <v>22</v>
      </c>
      <c r="K98" s="232">
        <v>2021</v>
      </c>
      <c r="L98" s="229" t="s">
        <v>15561</v>
      </c>
      <c r="M98" s="229"/>
      <c r="N98" s="233" t="s">
        <v>15866</v>
      </c>
    </row>
    <row r="99" spans="1:14">
      <c r="A99" s="135">
        <v>98</v>
      </c>
      <c r="B99" s="229" t="s">
        <v>14</v>
      </c>
      <c r="C99" s="229" t="s">
        <v>15867</v>
      </c>
      <c r="D99" s="230">
        <v>9781003146803</v>
      </c>
      <c r="E99" s="230">
        <v>9780367705350</v>
      </c>
      <c r="F99" s="231" t="s">
        <v>15868</v>
      </c>
      <c r="G99" s="232">
        <v>1</v>
      </c>
      <c r="H99" s="232">
        <v>1</v>
      </c>
      <c r="I99" s="229" t="s">
        <v>15869</v>
      </c>
      <c r="J99" s="229" t="s">
        <v>22</v>
      </c>
      <c r="K99" s="232">
        <v>2021</v>
      </c>
      <c r="L99" s="229" t="s">
        <v>15561</v>
      </c>
      <c r="M99" s="229"/>
      <c r="N99" s="233" t="s">
        <v>15870</v>
      </c>
    </row>
    <row r="100" spans="1:14">
      <c r="A100" s="135">
        <v>99</v>
      </c>
      <c r="B100" s="229" t="s">
        <v>14</v>
      </c>
      <c r="C100" s="229" t="s">
        <v>15662</v>
      </c>
      <c r="D100" s="230">
        <v>9780429057731</v>
      </c>
      <c r="E100" s="230">
        <v>9780367178024</v>
      </c>
      <c r="F100" s="231" t="s">
        <v>15871</v>
      </c>
      <c r="G100" s="232">
        <v>1</v>
      </c>
      <c r="H100" s="232">
        <v>1</v>
      </c>
      <c r="I100" s="229" t="s">
        <v>15872</v>
      </c>
      <c r="J100" s="229" t="s">
        <v>22</v>
      </c>
      <c r="K100" s="232">
        <v>2021</v>
      </c>
      <c r="L100" s="229" t="s">
        <v>15561</v>
      </c>
      <c r="M100" s="229"/>
      <c r="N100" s="233" t="s">
        <v>15873</v>
      </c>
    </row>
    <row r="101" spans="1:14" ht="26.4">
      <c r="A101" s="135">
        <v>100</v>
      </c>
      <c r="B101" s="229" t="s">
        <v>14</v>
      </c>
      <c r="C101" s="229" t="s">
        <v>15574</v>
      </c>
      <c r="D101" s="230">
        <v>9780429322396</v>
      </c>
      <c r="E101" s="230">
        <v>9781032012063</v>
      </c>
      <c r="F101" s="231" t="s">
        <v>15874</v>
      </c>
      <c r="G101" s="232">
        <v>1</v>
      </c>
      <c r="H101" s="232">
        <v>2</v>
      </c>
      <c r="I101" s="229" t="s">
        <v>15875</v>
      </c>
      <c r="J101" s="229" t="s">
        <v>22</v>
      </c>
      <c r="K101" s="232">
        <v>2021</v>
      </c>
      <c r="L101" s="229" t="s">
        <v>15561</v>
      </c>
      <c r="M101" s="229"/>
      <c r="N101" s="233" t="s">
        <v>15876</v>
      </c>
    </row>
    <row r="102" spans="1:14">
      <c r="A102" s="135">
        <v>101</v>
      </c>
      <c r="B102" s="229" t="s">
        <v>14</v>
      </c>
      <c r="C102" s="229" t="s">
        <v>15662</v>
      </c>
      <c r="D102" s="230">
        <v>9781003038191</v>
      </c>
      <c r="E102" s="230">
        <v>9780367481414</v>
      </c>
      <c r="F102" s="231" t="s">
        <v>15877</v>
      </c>
      <c r="G102" s="232">
        <v>1</v>
      </c>
      <c r="H102" s="232">
        <v>5</v>
      </c>
      <c r="I102" s="229" t="s">
        <v>15878</v>
      </c>
      <c r="J102" s="229" t="s">
        <v>22</v>
      </c>
      <c r="K102" s="232">
        <v>2021</v>
      </c>
      <c r="L102" s="229" t="s">
        <v>15561</v>
      </c>
      <c r="M102" s="229"/>
      <c r="N102" s="233" t="s">
        <v>15879</v>
      </c>
    </row>
    <row r="103" spans="1:14">
      <c r="A103" s="135">
        <v>102</v>
      </c>
      <c r="B103" s="229" t="s">
        <v>14</v>
      </c>
      <c r="C103" s="229" t="s">
        <v>15747</v>
      </c>
      <c r="D103" s="230">
        <v>9781315123318</v>
      </c>
      <c r="E103" s="230">
        <v>9781138566019</v>
      </c>
      <c r="F103" s="231" t="s">
        <v>15880</v>
      </c>
      <c r="G103" s="232">
        <v>1</v>
      </c>
      <c r="H103" s="232">
        <v>1</v>
      </c>
      <c r="I103" s="229" t="s">
        <v>15881</v>
      </c>
      <c r="J103" s="229" t="s">
        <v>22</v>
      </c>
      <c r="K103" s="232">
        <v>2021</v>
      </c>
      <c r="L103" s="229" t="s">
        <v>15561</v>
      </c>
      <c r="M103" s="229"/>
      <c r="N103" s="233" t="s">
        <v>15882</v>
      </c>
    </row>
    <row r="104" spans="1:14" ht="26.4">
      <c r="A104" s="135">
        <v>103</v>
      </c>
      <c r="B104" s="229" t="s">
        <v>14</v>
      </c>
      <c r="C104" s="229" t="s">
        <v>15747</v>
      </c>
      <c r="D104" s="230">
        <v>9781003149347</v>
      </c>
      <c r="E104" s="230">
        <v>9780367711115</v>
      </c>
      <c r="F104" s="231" t="s">
        <v>15883</v>
      </c>
      <c r="G104" s="232">
        <v>1</v>
      </c>
      <c r="H104" s="232">
        <v>1</v>
      </c>
      <c r="I104" s="229" t="s">
        <v>15884</v>
      </c>
      <c r="J104" s="229" t="s">
        <v>22</v>
      </c>
      <c r="K104" s="232">
        <v>2021</v>
      </c>
      <c r="L104" s="229" t="s">
        <v>15561</v>
      </c>
      <c r="M104" s="229"/>
      <c r="N104" s="233" t="s">
        <v>15885</v>
      </c>
    </row>
    <row r="105" spans="1:14">
      <c r="A105" s="135">
        <v>104</v>
      </c>
      <c r="B105" s="229" t="s">
        <v>14</v>
      </c>
      <c r="C105" s="229" t="s">
        <v>15558</v>
      </c>
      <c r="D105" s="230">
        <v>9780367855550</v>
      </c>
      <c r="E105" s="230">
        <v>9780367428532</v>
      </c>
      <c r="F105" s="231" t="s">
        <v>15886</v>
      </c>
      <c r="G105" s="232">
        <v>1</v>
      </c>
      <c r="H105" s="232">
        <v>2</v>
      </c>
      <c r="I105" s="229" t="s">
        <v>15887</v>
      </c>
      <c r="J105" s="229" t="s">
        <v>22</v>
      </c>
      <c r="K105" s="232">
        <v>2021</v>
      </c>
      <c r="L105" s="229" t="s">
        <v>15561</v>
      </c>
      <c r="M105" s="229"/>
      <c r="N105" s="233" t="s">
        <v>15888</v>
      </c>
    </row>
    <row r="106" spans="1:14">
      <c r="A106" s="135">
        <v>105</v>
      </c>
      <c r="B106" s="229" t="s">
        <v>14</v>
      </c>
      <c r="C106" s="229" t="s">
        <v>15754</v>
      </c>
      <c r="D106" s="230">
        <v>9781003153450</v>
      </c>
      <c r="E106" s="230">
        <v>9780367721039</v>
      </c>
      <c r="F106" s="231" t="s">
        <v>15889</v>
      </c>
      <c r="G106" s="232">
        <v>1</v>
      </c>
      <c r="H106" s="232">
        <v>1</v>
      </c>
      <c r="I106" s="229" t="s">
        <v>15890</v>
      </c>
      <c r="J106" s="229" t="s">
        <v>22</v>
      </c>
      <c r="K106" s="232">
        <v>2022</v>
      </c>
      <c r="L106" s="229" t="s">
        <v>15561</v>
      </c>
      <c r="M106" s="229"/>
      <c r="N106" s="233" t="s">
        <v>15891</v>
      </c>
    </row>
    <row r="107" spans="1:14" ht="26.4">
      <c r="A107" s="135">
        <v>106</v>
      </c>
      <c r="B107" s="229" t="s">
        <v>14</v>
      </c>
      <c r="C107" s="229" t="s">
        <v>15604</v>
      </c>
      <c r="D107" s="230">
        <v>9780429355066</v>
      </c>
      <c r="E107" s="230">
        <v>9780367375485</v>
      </c>
      <c r="F107" s="231" t="s">
        <v>15892</v>
      </c>
      <c r="G107" s="232">
        <v>1</v>
      </c>
      <c r="H107" s="232">
        <v>1</v>
      </c>
      <c r="I107" s="229" t="s">
        <v>15893</v>
      </c>
      <c r="J107" s="229" t="s">
        <v>22</v>
      </c>
      <c r="K107" s="232">
        <v>2022</v>
      </c>
      <c r="L107" s="229" t="s">
        <v>15561</v>
      </c>
      <c r="M107" s="229"/>
      <c r="N107" s="233" t="s">
        <v>15894</v>
      </c>
    </row>
    <row r="108" spans="1:14">
      <c r="A108" s="135">
        <v>107</v>
      </c>
      <c r="B108" s="229" t="s">
        <v>14</v>
      </c>
      <c r="C108" s="229" t="s">
        <v>15574</v>
      </c>
      <c r="D108" s="230">
        <v>9781003025115</v>
      </c>
      <c r="E108" s="230">
        <v>9780367457556</v>
      </c>
      <c r="F108" s="231" t="s">
        <v>15895</v>
      </c>
      <c r="G108" s="232">
        <v>1</v>
      </c>
      <c r="H108" s="232">
        <v>1</v>
      </c>
      <c r="I108" s="229" t="s">
        <v>15896</v>
      </c>
      <c r="J108" s="229" t="s">
        <v>22</v>
      </c>
      <c r="K108" s="232">
        <v>2022</v>
      </c>
      <c r="L108" s="229" t="s">
        <v>15561</v>
      </c>
      <c r="M108" s="229"/>
      <c r="N108" s="233" t="s">
        <v>15897</v>
      </c>
    </row>
    <row r="109" spans="1:14" ht="26.4">
      <c r="A109" s="135">
        <v>108</v>
      </c>
      <c r="B109" s="229" t="s">
        <v>14</v>
      </c>
      <c r="C109" s="229" t="s">
        <v>15747</v>
      </c>
      <c r="D109" s="230">
        <v>9781003049043</v>
      </c>
      <c r="E109" s="230">
        <v>9780367494582</v>
      </c>
      <c r="F109" s="231" t="s">
        <v>15898</v>
      </c>
      <c r="G109" s="232">
        <v>1</v>
      </c>
      <c r="H109" s="232">
        <v>1</v>
      </c>
      <c r="I109" s="229" t="s">
        <v>15899</v>
      </c>
      <c r="J109" s="229" t="s">
        <v>22</v>
      </c>
      <c r="K109" s="232">
        <v>2022</v>
      </c>
      <c r="L109" s="229" t="s">
        <v>15561</v>
      </c>
      <c r="M109" s="229"/>
      <c r="N109" s="233" t="s">
        <v>15900</v>
      </c>
    </row>
    <row r="110" spans="1:14">
      <c r="A110" s="135">
        <v>109</v>
      </c>
      <c r="B110" s="229" t="s">
        <v>14</v>
      </c>
      <c r="C110" s="229" t="s">
        <v>15590</v>
      </c>
      <c r="D110" s="230">
        <v>9781003186625</v>
      </c>
      <c r="E110" s="230">
        <v>9780815349044</v>
      </c>
      <c r="F110" s="231" t="s">
        <v>15901</v>
      </c>
      <c r="G110" s="232">
        <v>1</v>
      </c>
      <c r="H110" s="232">
        <v>1</v>
      </c>
      <c r="I110" s="229" t="s">
        <v>15902</v>
      </c>
      <c r="J110" s="229" t="s">
        <v>22</v>
      </c>
      <c r="K110" s="232">
        <v>2022</v>
      </c>
      <c r="L110" s="229" t="s">
        <v>15561</v>
      </c>
      <c r="M110" s="229"/>
      <c r="N110" s="233" t="s">
        <v>15903</v>
      </c>
    </row>
    <row r="111" spans="1:14" ht="26.4">
      <c r="A111" s="135">
        <v>110</v>
      </c>
      <c r="B111" s="229" t="s">
        <v>14</v>
      </c>
      <c r="C111" s="229" t="s">
        <v>15600</v>
      </c>
      <c r="D111" s="230">
        <v>9781003053859</v>
      </c>
      <c r="E111" s="230">
        <v>9780367514402</v>
      </c>
      <c r="F111" s="231" t="s">
        <v>15904</v>
      </c>
      <c r="G111" s="232">
        <v>1</v>
      </c>
      <c r="H111" s="232">
        <v>1</v>
      </c>
      <c r="I111" s="229" t="s">
        <v>15905</v>
      </c>
      <c r="J111" s="229" t="s">
        <v>22</v>
      </c>
      <c r="K111" s="232">
        <v>2022</v>
      </c>
      <c r="L111" s="229" t="s">
        <v>15561</v>
      </c>
      <c r="M111" s="229"/>
      <c r="N111" s="233" t="s">
        <v>15906</v>
      </c>
    </row>
    <row r="112" spans="1:14" ht="26.4">
      <c r="A112" s="135">
        <v>111</v>
      </c>
      <c r="B112" s="229" t="s">
        <v>14</v>
      </c>
      <c r="C112" s="229" t="s">
        <v>15655</v>
      </c>
      <c r="D112" s="230">
        <v>9780367855192</v>
      </c>
      <c r="E112" s="230">
        <v>9780367427955</v>
      </c>
      <c r="F112" s="231" t="s">
        <v>15907</v>
      </c>
      <c r="G112" s="232">
        <v>1</v>
      </c>
      <c r="H112" s="232">
        <v>1</v>
      </c>
      <c r="I112" s="229" t="s">
        <v>15908</v>
      </c>
      <c r="J112" s="229" t="s">
        <v>22</v>
      </c>
      <c r="K112" s="232">
        <v>2022</v>
      </c>
      <c r="L112" s="229" t="s">
        <v>15561</v>
      </c>
      <c r="M112" s="229"/>
      <c r="N112" s="233" t="s">
        <v>15909</v>
      </c>
    </row>
    <row r="113" spans="1:14" ht="26.4">
      <c r="A113" s="135">
        <v>112</v>
      </c>
      <c r="B113" s="229" t="s">
        <v>14</v>
      </c>
      <c r="C113" s="229" t="s">
        <v>15910</v>
      </c>
      <c r="D113" s="230">
        <v>9780203702345</v>
      </c>
      <c r="E113" s="230">
        <v>9781138572119</v>
      </c>
      <c r="F113" s="231" t="s">
        <v>15911</v>
      </c>
      <c r="G113" s="232">
        <v>1</v>
      </c>
      <c r="H113" s="232">
        <v>1</v>
      </c>
      <c r="I113" s="229" t="s">
        <v>15912</v>
      </c>
      <c r="J113" s="229" t="s">
        <v>22</v>
      </c>
      <c r="K113" s="232">
        <v>2022</v>
      </c>
      <c r="L113" s="229" t="s">
        <v>15561</v>
      </c>
      <c r="M113" s="229"/>
      <c r="N113" s="233" t="s">
        <v>15913</v>
      </c>
    </row>
    <row r="114" spans="1:14" ht="26.4">
      <c r="A114" s="135">
        <v>113</v>
      </c>
      <c r="B114" s="229" t="s">
        <v>14</v>
      </c>
      <c r="C114" s="229" t="s">
        <v>15639</v>
      </c>
      <c r="D114" s="230">
        <v>9781003125976</v>
      </c>
      <c r="E114" s="230">
        <v>9780367647292</v>
      </c>
      <c r="F114" s="231" t="s">
        <v>15914</v>
      </c>
      <c r="G114" s="232">
        <v>1</v>
      </c>
      <c r="H114" s="232">
        <v>1</v>
      </c>
      <c r="I114" s="229" t="s">
        <v>15915</v>
      </c>
      <c r="J114" s="229" t="s">
        <v>22</v>
      </c>
      <c r="K114" s="232">
        <v>2022</v>
      </c>
      <c r="L114" s="229" t="s">
        <v>15561</v>
      </c>
      <c r="M114" s="229"/>
      <c r="N114" s="233" t="s">
        <v>15916</v>
      </c>
    </row>
    <row r="115" spans="1:14">
      <c r="A115" s="135">
        <v>114</v>
      </c>
      <c r="B115" s="229" t="s">
        <v>14</v>
      </c>
      <c r="C115" s="229" t="s">
        <v>15566</v>
      </c>
      <c r="D115" s="230">
        <v>9781003015529</v>
      </c>
      <c r="E115" s="230">
        <v>9780367858896</v>
      </c>
      <c r="F115" s="231" t="s">
        <v>15917</v>
      </c>
      <c r="G115" s="232">
        <v>1</v>
      </c>
      <c r="H115" s="232">
        <v>1</v>
      </c>
      <c r="I115" s="229" t="s">
        <v>15918</v>
      </c>
      <c r="J115" s="229" t="s">
        <v>22</v>
      </c>
      <c r="K115" s="232">
        <v>2022</v>
      </c>
      <c r="L115" s="229" t="s">
        <v>15561</v>
      </c>
      <c r="M115" s="229"/>
      <c r="N115" s="233" t="s">
        <v>15919</v>
      </c>
    </row>
    <row r="116" spans="1:14" ht="26.4">
      <c r="A116" s="135">
        <v>115</v>
      </c>
      <c r="B116" s="229" t="s">
        <v>14</v>
      </c>
      <c r="C116" s="229" t="s">
        <v>15574</v>
      </c>
      <c r="D116" s="230">
        <v>9780429275593</v>
      </c>
      <c r="E116" s="230">
        <v>9780367225544</v>
      </c>
      <c r="F116" s="231" t="s">
        <v>15920</v>
      </c>
      <c r="G116" s="232">
        <v>1</v>
      </c>
      <c r="H116" s="232">
        <v>1</v>
      </c>
      <c r="I116" s="229" t="s">
        <v>15921</v>
      </c>
      <c r="J116" s="229" t="s">
        <v>22</v>
      </c>
      <c r="K116" s="232">
        <v>2022</v>
      </c>
      <c r="L116" s="229" t="s">
        <v>15561</v>
      </c>
      <c r="M116" s="229"/>
      <c r="N116" s="233" t="s">
        <v>15922</v>
      </c>
    </row>
    <row r="117" spans="1:14" ht="26.4">
      <c r="A117" s="135">
        <v>116</v>
      </c>
      <c r="B117" s="229" t="s">
        <v>14</v>
      </c>
      <c r="C117" s="229" t="s">
        <v>15566</v>
      </c>
      <c r="D117" s="230">
        <v>9780429024276</v>
      </c>
      <c r="E117" s="230">
        <v>9780367110055</v>
      </c>
      <c r="F117" s="231" t="s">
        <v>15923</v>
      </c>
      <c r="G117" s="232">
        <v>1</v>
      </c>
      <c r="H117" s="232">
        <v>1</v>
      </c>
      <c r="I117" s="229" t="s">
        <v>15924</v>
      </c>
      <c r="J117" s="229" t="s">
        <v>22</v>
      </c>
      <c r="K117" s="232">
        <v>2022</v>
      </c>
      <c r="L117" s="229" t="s">
        <v>15561</v>
      </c>
      <c r="M117" s="229"/>
      <c r="N117" s="233" t="s">
        <v>15925</v>
      </c>
    </row>
    <row r="118" spans="1:14" ht="26.4">
      <c r="A118" s="135">
        <v>117</v>
      </c>
      <c r="B118" s="229" t="s">
        <v>14</v>
      </c>
      <c r="C118" s="229" t="s">
        <v>15639</v>
      </c>
      <c r="D118" s="230">
        <v>9781003111320</v>
      </c>
      <c r="E118" s="230">
        <v>9780367627799</v>
      </c>
      <c r="F118" s="231" t="s">
        <v>15926</v>
      </c>
      <c r="G118" s="232">
        <v>1</v>
      </c>
      <c r="H118" s="232">
        <v>1</v>
      </c>
      <c r="I118" s="229" t="s">
        <v>15927</v>
      </c>
      <c r="J118" s="229" t="s">
        <v>22</v>
      </c>
      <c r="K118" s="232">
        <v>2022</v>
      </c>
      <c r="L118" s="229" t="s">
        <v>15561</v>
      </c>
      <c r="M118" s="229"/>
      <c r="N118" s="233" t="s">
        <v>15928</v>
      </c>
    </row>
    <row r="119" spans="1:14">
      <c r="A119" s="135">
        <v>118</v>
      </c>
      <c r="B119" s="229" t="s">
        <v>14</v>
      </c>
      <c r="C119" s="229" t="s">
        <v>15754</v>
      </c>
      <c r="D119" s="230">
        <v>9781003154631</v>
      </c>
      <c r="E119" s="230">
        <v>9780367723941</v>
      </c>
      <c r="F119" s="231" t="s">
        <v>15929</v>
      </c>
      <c r="G119" s="232">
        <v>1</v>
      </c>
      <c r="H119" s="232">
        <v>1</v>
      </c>
      <c r="I119" s="229" t="s">
        <v>15930</v>
      </c>
      <c r="J119" s="229" t="s">
        <v>22</v>
      </c>
      <c r="K119" s="232">
        <v>2022</v>
      </c>
      <c r="L119" s="229" t="s">
        <v>15561</v>
      </c>
      <c r="M119" s="229"/>
      <c r="N119" s="233" t="s">
        <v>15931</v>
      </c>
    </row>
    <row r="120" spans="1:14" ht="26.4">
      <c r="A120" s="135">
        <v>119</v>
      </c>
      <c r="B120" s="229" t="s">
        <v>14</v>
      </c>
      <c r="C120" s="229" t="s">
        <v>15662</v>
      </c>
      <c r="D120" s="230">
        <v>9781003196617</v>
      </c>
      <c r="E120" s="230">
        <v>9781032052182</v>
      </c>
      <c r="F120" s="231" t="s">
        <v>15932</v>
      </c>
      <c r="G120" s="232">
        <v>1</v>
      </c>
      <c r="H120" s="232">
        <v>1</v>
      </c>
      <c r="I120" s="229" t="s">
        <v>15933</v>
      </c>
      <c r="J120" s="229" t="s">
        <v>22</v>
      </c>
      <c r="K120" s="232">
        <v>2022</v>
      </c>
      <c r="L120" s="229" t="s">
        <v>15561</v>
      </c>
      <c r="M120" s="229"/>
      <c r="N120" s="233" t="s">
        <v>15934</v>
      </c>
    </row>
    <row r="121" spans="1:14" ht="26.4">
      <c r="A121" s="135">
        <v>120</v>
      </c>
      <c r="B121" s="229" t="s">
        <v>14</v>
      </c>
      <c r="C121" s="229" t="s">
        <v>15600</v>
      </c>
      <c r="D121" s="230">
        <v>9781003197782</v>
      </c>
      <c r="E121" s="230">
        <v>9781032054933</v>
      </c>
      <c r="F121" s="231" t="s">
        <v>15935</v>
      </c>
      <c r="G121" s="232">
        <v>1</v>
      </c>
      <c r="H121" s="232">
        <v>1</v>
      </c>
      <c r="I121" s="229" t="s">
        <v>15936</v>
      </c>
      <c r="J121" s="229" t="s">
        <v>22</v>
      </c>
      <c r="K121" s="232">
        <v>2022</v>
      </c>
      <c r="L121" s="229" t="s">
        <v>15561</v>
      </c>
      <c r="M121" s="229"/>
      <c r="N121" s="233" t="s">
        <v>15937</v>
      </c>
    </row>
    <row r="122" spans="1:14" ht="26.4">
      <c r="A122" s="135">
        <v>121</v>
      </c>
      <c r="B122" s="229" t="s">
        <v>14</v>
      </c>
      <c r="C122" s="229" t="s">
        <v>15747</v>
      </c>
      <c r="D122" s="230">
        <v>9781003171331</v>
      </c>
      <c r="E122" s="230">
        <v>9780367774356</v>
      </c>
      <c r="F122" s="231" t="s">
        <v>15938</v>
      </c>
      <c r="G122" s="232">
        <v>1</v>
      </c>
      <c r="H122" s="232">
        <v>1</v>
      </c>
      <c r="I122" s="229" t="s">
        <v>15939</v>
      </c>
      <c r="J122" s="229" t="s">
        <v>22</v>
      </c>
      <c r="K122" s="232">
        <v>2022</v>
      </c>
      <c r="L122" s="229" t="s">
        <v>15561</v>
      </c>
      <c r="M122" s="229"/>
      <c r="N122" s="233" t="s">
        <v>15940</v>
      </c>
    </row>
    <row r="123" spans="1:14" ht="26.4">
      <c r="A123" s="135">
        <v>122</v>
      </c>
      <c r="B123" s="229" t="s">
        <v>14</v>
      </c>
      <c r="C123" s="229" t="s">
        <v>15655</v>
      </c>
      <c r="D123" s="230">
        <v>9781003194149</v>
      </c>
      <c r="E123" s="230">
        <v>9781032046617</v>
      </c>
      <c r="F123" s="231" t="s">
        <v>15941</v>
      </c>
      <c r="G123" s="232">
        <v>1</v>
      </c>
      <c r="H123" s="232">
        <v>1</v>
      </c>
      <c r="I123" s="229" t="s">
        <v>15942</v>
      </c>
      <c r="J123" s="229" t="s">
        <v>22</v>
      </c>
      <c r="K123" s="232">
        <v>2022</v>
      </c>
      <c r="L123" s="229" t="s">
        <v>15561</v>
      </c>
      <c r="M123" s="229"/>
      <c r="N123" s="233" t="s">
        <v>15943</v>
      </c>
    </row>
    <row r="124" spans="1:14" ht="26.4">
      <c r="A124" s="135">
        <v>123</v>
      </c>
      <c r="B124" s="229" t="s">
        <v>14</v>
      </c>
      <c r="C124" s="229" t="s">
        <v>15574</v>
      </c>
      <c r="D124" s="230">
        <v>9781003204510</v>
      </c>
      <c r="E124" s="230">
        <v>9781032069159</v>
      </c>
      <c r="F124" s="231" t="s">
        <v>15944</v>
      </c>
      <c r="G124" s="232">
        <v>1</v>
      </c>
      <c r="H124" s="232">
        <v>1</v>
      </c>
      <c r="I124" s="229" t="s">
        <v>15945</v>
      </c>
      <c r="J124" s="229" t="s">
        <v>22</v>
      </c>
      <c r="K124" s="232">
        <v>2022</v>
      </c>
      <c r="L124" s="229" t="s">
        <v>15561</v>
      </c>
      <c r="M124" s="229"/>
      <c r="N124" s="233" t="s">
        <v>15946</v>
      </c>
    </row>
    <row r="125" spans="1:14" ht="26.4">
      <c r="A125" s="135">
        <v>124</v>
      </c>
      <c r="B125" s="229" t="s">
        <v>14</v>
      </c>
      <c r="C125" s="229" t="s">
        <v>15566</v>
      </c>
      <c r="D125" s="230">
        <v>9781003155317</v>
      </c>
      <c r="E125" s="230">
        <v>9780367725570</v>
      </c>
      <c r="F125" s="231" t="s">
        <v>15947</v>
      </c>
      <c r="G125" s="232">
        <v>1</v>
      </c>
      <c r="H125" s="232">
        <v>1</v>
      </c>
      <c r="I125" s="229" t="s">
        <v>15948</v>
      </c>
      <c r="J125" s="229" t="s">
        <v>22</v>
      </c>
      <c r="K125" s="232">
        <v>2022</v>
      </c>
      <c r="L125" s="229" t="s">
        <v>15561</v>
      </c>
      <c r="M125" s="229"/>
      <c r="N125" s="233" t="s">
        <v>15949</v>
      </c>
    </row>
    <row r="126" spans="1:14" ht="39.6">
      <c r="A126" s="135">
        <v>125</v>
      </c>
      <c r="B126" s="229" t="s">
        <v>14</v>
      </c>
      <c r="C126" s="229" t="s">
        <v>15747</v>
      </c>
      <c r="D126" s="230">
        <v>9781315144733</v>
      </c>
      <c r="E126" s="230">
        <v>9781138502031</v>
      </c>
      <c r="F126" s="231" t="s">
        <v>15950</v>
      </c>
      <c r="G126" s="232">
        <v>1</v>
      </c>
      <c r="H126" s="232">
        <v>2</v>
      </c>
      <c r="I126" s="229" t="s">
        <v>15951</v>
      </c>
      <c r="J126" s="229" t="s">
        <v>22</v>
      </c>
      <c r="K126" s="232">
        <v>2022</v>
      </c>
      <c r="L126" s="229" t="s">
        <v>15561</v>
      </c>
      <c r="M126" s="229"/>
      <c r="N126" s="233" t="s">
        <v>15952</v>
      </c>
    </row>
    <row r="127" spans="1:14" ht="26.4">
      <c r="A127" s="135">
        <v>126</v>
      </c>
      <c r="B127" s="229" t="s">
        <v>14</v>
      </c>
      <c r="C127" s="229" t="s">
        <v>15639</v>
      </c>
      <c r="D127" s="230">
        <v>9781003001379</v>
      </c>
      <c r="E127" s="230">
        <v>9780367431228</v>
      </c>
      <c r="F127" s="231" t="s">
        <v>15953</v>
      </c>
      <c r="G127" s="232">
        <v>1</v>
      </c>
      <c r="H127" s="232">
        <v>1</v>
      </c>
      <c r="I127" s="229" t="s">
        <v>15954</v>
      </c>
      <c r="J127" s="229" t="s">
        <v>22</v>
      </c>
      <c r="K127" s="232">
        <v>2022</v>
      </c>
      <c r="L127" s="229" t="s">
        <v>15561</v>
      </c>
      <c r="M127" s="229"/>
      <c r="N127" s="233" t="s">
        <v>15955</v>
      </c>
    </row>
    <row r="128" spans="1:14" ht="26.4">
      <c r="A128" s="135">
        <v>127</v>
      </c>
      <c r="B128" s="229" t="s">
        <v>14</v>
      </c>
      <c r="C128" s="229" t="s">
        <v>15604</v>
      </c>
      <c r="D128" s="230">
        <v>9780429028007</v>
      </c>
      <c r="E128" s="230">
        <v>9780367136789</v>
      </c>
      <c r="F128" s="231" t="s">
        <v>15956</v>
      </c>
      <c r="G128" s="232">
        <v>1</v>
      </c>
      <c r="H128" s="232">
        <v>1</v>
      </c>
      <c r="I128" s="229" t="s">
        <v>15957</v>
      </c>
      <c r="J128" s="229" t="s">
        <v>22</v>
      </c>
      <c r="K128" s="232">
        <v>2022</v>
      </c>
      <c r="L128" s="229" t="s">
        <v>15561</v>
      </c>
      <c r="M128" s="229"/>
      <c r="N128" s="233" t="s">
        <v>15958</v>
      </c>
    </row>
    <row r="129" spans="1:14" ht="26.4">
      <c r="A129" s="135">
        <v>128</v>
      </c>
      <c r="B129" s="229" t="s">
        <v>14</v>
      </c>
      <c r="C129" s="229" t="s">
        <v>15574</v>
      </c>
      <c r="D129" s="230">
        <v>9780367823917</v>
      </c>
      <c r="E129" s="230">
        <v>9780367423896</v>
      </c>
      <c r="F129" s="231" t="s">
        <v>15959</v>
      </c>
      <c r="G129" s="232">
        <v>1</v>
      </c>
      <c r="H129" s="232">
        <v>1</v>
      </c>
      <c r="I129" s="229" t="s">
        <v>15960</v>
      </c>
      <c r="J129" s="229" t="s">
        <v>22</v>
      </c>
      <c r="K129" s="232">
        <v>2022</v>
      </c>
      <c r="L129" s="229" t="s">
        <v>15561</v>
      </c>
      <c r="M129" s="229"/>
      <c r="N129" s="233" t="s">
        <v>15961</v>
      </c>
    </row>
    <row r="130" spans="1:14">
      <c r="A130" s="135">
        <v>129</v>
      </c>
      <c r="B130" s="229" t="s">
        <v>14</v>
      </c>
      <c r="C130" s="229" t="s">
        <v>15863</v>
      </c>
      <c r="D130" s="230">
        <v>9781003029335</v>
      </c>
      <c r="E130" s="230">
        <v>9780367465322</v>
      </c>
      <c r="F130" s="231" t="s">
        <v>15962</v>
      </c>
      <c r="G130" s="232">
        <v>1</v>
      </c>
      <c r="H130" s="232">
        <v>1</v>
      </c>
      <c r="I130" s="229" t="s">
        <v>15963</v>
      </c>
      <c r="J130" s="229" t="s">
        <v>22</v>
      </c>
      <c r="K130" s="232">
        <v>2022</v>
      </c>
      <c r="L130" s="229" t="s">
        <v>15561</v>
      </c>
      <c r="M130" s="229"/>
      <c r="N130" s="233" t="s">
        <v>15964</v>
      </c>
    </row>
    <row r="131" spans="1:14">
      <c r="A131" s="135">
        <v>130</v>
      </c>
      <c r="B131" s="229" t="s">
        <v>14</v>
      </c>
      <c r="C131" s="229" t="s">
        <v>15747</v>
      </c>
      <c r="D131" s="230">
        <v>9781003258117</v>
      </c>
      <c r="E131" s="230">
        <v>9781032191560</v>
      </c>
      <c r="F131" s="231" t="s">
        <v>15965</v>
      </c>
      <c r="G131" s="232">
        <v>1</v>
      </c>
      <c r="H131" s="232">
        <v>1</v>
      </c>
      <c r="I131" s="229" t="s">
        <v>15966</v>
      </c>
      <c r="J131" s="229" t="s">
        <v>22</v>
      </c>
      <c r="K131" s="232">
        <v>2022</v>
      </c>
      <c r="L131" s="229" t="s">
        <v>15561</v>
      </c>
      <c r="M131" s="229"/>
      <c r="N131" s="233" t="s">
        <v>15967</v>
      </c>
    </row>
    <row r="132" spans="1:14" ht="39.6">
      <c r="A132" s="135">
        <v>131</v>
      </c>
      <c r="B132" s="229" t="s">
        <v>14</v>
      </c>
      <c r="C132" s="229" t="s">
        <v>15574</v>
      </c>
      <c r="D132" s="230">
        <v>9781003202356</v>
      </c>
      <c r="E132" s="230">
        <v>9781032064437</v>
      </c>
      <c r="F132" s="231" t="s">
        <v>15968</v>
      </c>
      <c r="G132" s="232">
        <v>1</v>
      </c>
      <c r="H132" s="232">
        <v>1</v>
      </c>
      <c r="I132" s="229" t="s">
        <v>15969</v>
      </c>
      <c r="J132" s="229" t="s">
        <v>22</v>
      </c>
      <c r="K132" s="232">
        <v>2022</v>
      </c>
      <c r="L132" s="229" t="s">
        <v>15561</v>
      </c>
      <c r="M132" s="229"/>
      <c r="N132" s="233" t="s">
        <v>15970</v>
      </c>
    </row>
    <row r="133" spans="1:14">
      <c r="A133" s="135">
        <v>132</v>
      </c>
      <c r="B133" s="229" t="s">
        <v>14</v>
      </c>
      <c r="C133" s="229" t="s">
        <v>15747</v>
      </c>
      <c r="D133" s="230">
        <v>9781003090724</v>
      </c>
      <c r="E133" s="230">
        <v>9780367548223</v>
      </c>
      <c r="F133" s="231" t="s">
        <v>15971</v>
      </c>
      <c r="G133" s="232">
        <v>1</v>
      </c>
      <c r="H133" s="232">
        <v>1</v>
      </c>
      <c r="I133" s="229" t="s">
        <v>15972</v>
      </c>
      <c r="J133" s="229" t="s">
        <v>22</v>
      </c>
      <c r="K133" s="232">
        <v>2022</v>
      </c>
      <c r="L133" s="229" t="s">
        <v>15561</v>
      </c>
      <c r="M133" s="229"/>
      <c r="N133" s="233" t="s">
        <v>15973</v>
      </c>
    </row>
    <row r="134" spans="1:14">
      <c r="A134" s="135">
        <v>133</v>
      </c>
      <c r="B134" s="229" t="s">
        <v>14</v>
      </c>
      <c r="C134" s="229" t="s">
        <v>15558</v>
      </c>
      <c r="D134" s="230">
        <v>9781003001799</v>
      </c>
      <c r="E134" s="230">
        <v>9780367431969</v>
      </c>
      <c r="F134" s="231" t="s">
        <v>15974</v>
      </c>
      <c r="G134" s="232">
        <v>1</v>
      </c>
      <c r="H134" s="232">
        <v>1</v>
      </c>
      <c r="I134" s="229" t="s">
        <v>15975</v>
      </c>
      <c r="J134" s="229" t="s">
        <v>22</v>
      </c>
      <c r="K134" s="232">
        <v>2022</v>
      </c>
      <c r="L134" s="229" t="s">
        <v>15561</v>
      </c>
      <c r="M134" s="229"/>
      <c r="N134" s="233" t="s">
        <v>15976</v>
      </c>
    </row>
    <row r="135" spans="1:14" ht="26.4">
      <c r="A135" s="135">
        <v>134</v>
      </c>
      <c r="B135" s="229" t="s">
        <v>14</v>
      </c>
      <c r="C135" s="229" t="s">
        <v>15604</v>
      </c>
      <c r="D135" s="230">
        <v>9781315752167</v>
      </c>
      <c r="E135" s="230">
        <v>9781138805620</v>
      </c>
      <c r="F135" s="231" t="s">
        <v>15977</v>
      </c>
      <c r="G135" s="232">
        <v>1</v>
      </c>
      <c r="H135" s="232">
        <v>1</v>
      </c>
      <c r="I135" s="229" t="s">
        <v>15978</v>
      </c>
      <c r="J135" s="229" t="s">
        <v>22</v>
      </c>
      <c r="K135" s="232">
        <v>2022</v>
      </c>
      <c r="L135" s="229" t="s">
        <v>15561</v>
      </c>
      <c r="M135" s="229"/>
      <c r="N135" s="233" t="s">
        <v>15979</v>
      </c>
    </row>
    <row r="136" spans="1:14" ht="26.4">
      <c r="A136" s="135">
        <v>135</v>
      </c>
      <c r="B136" s="229" t="s">
        <v>14</v>
      </c>
      <c r="C136" s="229" t="s">
        <v>15669</v>
      </c>
      <c r="D136" s="230">
        <v>9781315149165</v>
      </c>
      <c r="E136" s="230">
        <v>9781138554757</v>
      </c>
      <c r="F136" s="231" t="s">
        <v>15980</v>
      </c>
      <c r="G136" s="232">
        <v>1</v>
      </c>
      <c r="H136" s="232">
        <v>1</v>
      </c>
      <c r="I136" s="229" t="s">
        <v>15981</v>
      </c>
      <c r="J136" s="229" t="s">
        <v>22</v>
      </c>
      <c r="K136" s="232">
        <v>2022</v>
      </c>
      <c r="L136" s="229" t="s">
        <v>15561</v>
      </c>
      <c r="M136" s="229"/>
      <c r="N136" s="233" t="s">
        <v>15982</v>
      </c>
    </row>
    <row r="137" spans="1:14" ht="26.4">
      <c r="A137" s="135">
        <v>136</v>
      </c>
      <c r="B137" s="229" t="s">
        <v>14</v>
      </c>
      <c r="C137" s="229" t="s">
        <v>15600</v>
      </c>
      <c r="D137" s="230">
        <v>9781003259664</v>
      </c>
      <c r="E137" s="230">
        <v>9780367858568</v>
      </c>
      <c r="F137" s="231" t="s">
        <v>15983</v>
      </c>
      <c r="G137" s="232">
        <v>1</v>
      </c>
      <c r="H137" s="232">
        <v>1</v>
      </c>
      <c r="I137" s="229" t="s">
        <v>15984</v>
      </c>
      <c r="J137" s="229" t="s">
        <v>22</v>
      </c>
      <c r="K137" s="232">
        <v>2022</v>
      </c>
      <c r="L137" s="229" t="s">
        <v>15561</v>
      </c>
      <c r="M137" s="229"/>
      <c r="N137" s="233" t="s">
        <v>15985</v>
      </c>
    </row>
    <row r="138" spans="1:14" ht="26.4">
      <c r="A138" s="135">
        <v>137</v>
      </c>
      <c r="B138" s="229" t="s">
        <v>14</v>
      </c>
      <c r="C138" s="229" t="s">
        <v>15639</v>
      </c>
      <c r="D138" s="230">
        <v>9781003244554</v>
      </c>
      <c r="E138" s="230">
        <v>9781032155319</v>
      </c>
      <c r="F138" s="231" t="s">
        <v>15986</v>
      </c>
      <c r="G138" s="232">
        <v>1</v>
      </c>
      <c r="H138" s="232">
        <v>1</v>
      </c>
      <c r="I138" s="229" t="s">
        <v>15987</v>
      </c>
      <c r="J138" s="229" t="s">
        <v>22</v>
      </c>
      <c r="K138" s="232">
        <v>2022</v>
      </c>
      <c r="L138" s="229" t="s">
        <v>15561</v>
      </c>
      <c r="M138" s="229"/>
      <c r="N138" s="233" t="s">
        <v>15988</v>
      </c>
    </row>
    <row r="139" spans="1:14" ht="26.4">
      <c r="A139" s="135">
        <v>138</v>
      </c>
      <c r="B139" s="229" t="s">
        <v>14</v>
      </c>
      <c r="C139" s="229" t="s">
        <v>15574</v>
      </c>
      <c r="D139" s="230">
        <v>9781003230281</v>
      </c>
      <c r="E139" s="230">
        <v>9781032136455</v>
      </c>
      <c r="F139" s="231" t="s">
        <v>15989</v>
      </c>
      <c r="G139" s="232">
        <v>1</v>
      </c>
      <c r="H139" s="232">
        <v>1</v>
      </c>
      <c r="I139" s="229" t="s">
        <v>15990</v>
      </c>
      <c r="J139" s="229" t="s">
        <v>22</v>
      </c>
      <c r="K139" s="232">
        <v>2022</v>
      </c>
      <c r="L139" s="229" t="s">
        <v>15561</v>
      </c>
      <c r="M139" s="229"/>
      <c r="N139" s="233" t="s">
        <v>15991</v>
      </c>
    </row>
    <row r="140" spans="1:14" ht="26.4">
      <c r="A140" s="135">
        <v>139</v>
      </c>
      <c r="B140" s="229" t="s">
        <v>14</v>
      </c>
      <c r="C140" s="229" t="s">
        <v>15639</v>
      </c>
      <c r="D140" s="230">
        <v>9781003226161</v>
      </c>
      <c r="E140" s="230">
        <v>9781032127651</v>
      </c>
      <c r="F140" s="231" t="s">
        <v>15992</v>
      </c>
      <c r="G140" s="232">
        <v>1</v>
      </c>
      <c r="H140" s="232">
        <v>1</v>
      </c>
      <c r="I140" s="229" t="s">
        <v>15993</v>
      </c>
      <c r="J140" s="229" t="s">
        <v>22</v>
      </c>
      <c r="K140" s="232">
        <v>2022</v>
      </c>
      <c r="L140" s="229" t="s">
        <v>15561</v>
      </c>
      <c r="M140" s="229"/>
      <c r="N140" s="233" t="s">
        <v>15994</v>
      </c>
    </row>
    <row r="141" spans="1:14" ht="26.4">
      <c r="A141" s="135">
        <v>140</v>
      </c>
      <c r="B141" s="229" t="s">
        <v>14</v>
      </c>
      <c r="C141" s="229" t="s">
        <v>15558</v>
      </c>
      <c r="D141" s="230">
        <v>9781003178552</v>
      </c>
      <c r="E141" s="230">
        <v>9781032014210</v>
      </c>
      <c r="F141" s="231" t="s">
        <v>15995</v>
      </c>
      <c r="G141" s="232">
        <v>1</v>
      </c>
      <c r="H141" s="232">
        <v>1</v>
      </c>
      <c r="I141" s="229" t="s">
        <v>15996</v>
      </c>
      <c r="J141" s="229" t="s">
        <v>22</v>
      </c>
      <c r="K141" s="232">
        <v>2022</v>
      </c>
      <c r="L141" s="229" t="s">
        <v>15561</v>
      </c>
      <c r="M141" s="229"/>
      <c r="N141" s="233" t="s">
        <v>15997</v>
      </c>
    </row>
    <row r="142" spans="1:14" ht="26.4">
      <c r="A142" s="135">
        <v>141</v>
      </c>
      <c r="B142" s="229" t="s">
        <v>14</v>
      </c>
      <c r="C142" s="229" t="s">
        <v>15754</v>
      </c>
      <c r="D142" s="230">
        <v>9781003155492</v>
      </c>
      <c r="E142" s="230">
        <v>9780367725945</v>
      </c>
      <c r="F142" s="231" t="s">
        <v>15998</v>
      </c>
      <c r="G142" s="232">
        <v>1</v>
      </c>
      <c r="H142" s="232">
        <v>1</v>
      </c>
      <c r="I142" s="229" t="s">
        <v>15999</v>
      </c>
      <c r="J142" s="229" t="s">
        <v>22</v>
      </c>
      <c r="K142" s="232">
        <v>2022</v>
      </c>
      <c r="L142" s="229" t="s">
        <v>15561</v>
      </c>
      <c r="M142" s="229"/>
      <c r="N142" s="233" t="s">
        <v>16000</v>
      </c>
    </row>
    <row r="143" spans="1:14" ht="26.4">
      <c r="A143" s="135">
        <v>142</v>
      </c>
      <c r="B143" s="229" t="s">
        <v>14</v>
      </c>
      <c r="C143" s="229" t="s">
        <v>15574</v>
      </c>
      <c r="D143" s="230">
        <v>9781003138365</v>
      </c>
      <c r="E143" s="230">
        <v>9780367686369</v>
      </c>
      <c r="F143" s="231" t="s">
        <v>16001</v>
      </c>
      <c r="G143" s="232">
        <v>1</v>
      </c>
      <c r="H143" s="232">
        <v>1</v>
      </c>
      <c r="I143" s="229" t="s">
        <v>16002</v>
      </c>
      <c r="J143" s="229" t="s">
        <v>22</v>
      </c>
      <c r="K143" s="232">
        <v>2022</v>
      </c>
      <c r="L143" s="229" t="s">
        <v>15561</v>
      </c>
      <c r="M143" s="229"/>
      <c r="N143" s="233" t="s">
        <v>16003</v>
      </c>
    </row>
    <row r="144" spans="1:14" ht="26.4">
      <c r="A144" s="135">
        <v>143</v>
      </c>
      <c r="B144" s="229" t="s">
        <v>14</v>
      </c>
      <c r="C144" s="229" t="s">
        <v>15620</v>
      </c>
      <c r="D144" s="230">
        <v>9781003176657</v>
      </c>
      <c r="E144" s="230">
        <v>9781032009933</v>
      </c>
      <c r="F144" s="231" t="s">
        <v>16004</v>
      </c>
      <c r="G144" s="232">
        <v>1</v>
      </c>
      <c r="H144" s="232">
        <v>2</v>
      </c>
      <c r="I144" s="229" t="s">
        <v>16005</v>
      </c>
      <c r="J144" s="229" t="s">
        <v>22</v>
      </c>
      <c r="K144" s="232">
        <v>2022</v>
      </c>
      <c r="L144" s="229" t="s">
        <v>15561</v>
      </c>
      <c r="M144" s="229"/>
      <c r="N144" s="233" t="s">
        <v>16006</v>
      </c>
    </row>
    <row r="145" spans="1:14" ht="26.4">
      <c r="A145" s="135">
        <v>144</v>
      </c>
      <c r="B145" s="229" t="s">
        <v>14</v>
      </c>
      <c r="C145" s="229" t="s">
        <v>15604</v>
      </c>
      <c r="D145" s="230">
        <v>9781315613703</v>
      </c>
      <c r="E145" s="230">
        <v>9781472486011</v>
      </c>
      <c r="F145" s="231" t="s">
        <v>16007</v>
      </c>
      <c r="G145" s="232">
        <v>1</v>
      </c>
      <c r="H145" s="232">
        <v>1</v>
      </c>
      <c r="I145" s="229" t="s">
        <v>16008</v>
      </c>
      <c r="J145" s="229" t="s">
        <v>22</v>
      </c>
      <c r="K145" s="232">
        <v>2022</v>
      </c>
      <c r="L145" s="229" t="s">
        <v>15561</v>
      </c>
      <c r="M145" s="229"/>
      <c r="N145" s="233" t="s">
        <v>16009</v>
      </c>
    </row>
    <row r="146" spans="1:14">
      <c r="A146" s="135">
        <v>145</v>
      </c>
      <c r="B146" s="229" t="s">
        <v>14</v>
      </c>
      <c r="C146" s="229" t="s">
        <v>15558</v>
      </c>
      <c r="D146" s="230">
        <v>9781003212430</v>
      </c>
      <c r="E146" s="230">
        <v>9781032079981</v>
      </c>
      <c r="F146" s="231" t="s">
        <v>16010</v>
      </c>
      <c r="G146" s="232">
        <v>1</v>
      </c>
      <c r="H146" s="232">
        <v>1</v>
      </c>
      <c r="I146" s="229" t="s">
        <v>16011</v>
      </c>
      <c r="J146" s="229" t="s">
        <v>22</v>
      </c>
      <c r="K146" s="232">
        <v>2022</v>
      </c>
      <c r="L146" s="229" t="s">
        <v>15561</v>
      </c>
      <c r="M146" s="229"/>
      <c r="N146" s="233" t="s">
        <v>16012</v>
      </c>
    </row>
  </sheetData>
  <phoneticPr fontId="2" type="noConversion"/>
  <hyperlinks>
    <hyperlink ref="N2" r:id="rId1" xr:uid="{3D42EB22-79EA-486B-A52A-257940A883BD}"/>
    <hyperlink ref="N3" r:id="rId2" xr:uid="{CF1A32CE-54D2-4403-A932-A8451992AA11}"/>
    <hyperlink ref="N4" r:id="rId3" xr:uid="{24E7B51B-ACBB-49BA-9F78-2BFBA525F04C}"/>
    <hyperlink ref="N5" r:id="rId4" xr:uid="{674407AF-BC96-4F29-8F67-7F2FE69AD40C}"/>
    <hyperlink ref="N6" r:id="rId5" xr:uid="{68C5307B-35B1-405F-B826-5492159BAB85}"/>
    <hyperlink ref="N7" r:id="rId6" xr:uid="{9B36E34E-372F-494A-B0F1-3C0DAC863779}"/>
    <hyperlink ref="N8" r:id="rId7" xr:uid="{0874BAE1-1458-49B8-B8F7-729136C88079}"/>
    <hyperlink ref="N9" r:id="rId8" xr:uid="{2BAA892A-A61E-4644-8C5E-2B5A4C841588}"/>
    <hyperlink ref="N10" r:id="rId9" xr:uid="{91F395D8-1D7A-4538-A0D3-4DA0B4A9ABAA}"/>
    <hyperlink ref="N11" r:id="rId10" xr:uid="{1C661AAD-6972-4080-AD92-177EB58B4A21}"/>
    <hyperlink ref="N12" r:id="rId11" xr:uid="{AE9981B0-DE31-4035-A401-7317458D1690}"/>
    <hyperlink ref="N13" r:id="rId12" xr:uid="{37B09A93-1D96-4FC8-AFEB-322CEB307FE2}"/>
    <hyperlink ref="N14" r:id="rId13" xr:uid="{6BE579C0-A768-41CD-8203-3FEEA745873F}"/>
    <hyperlink ref="N15" r:id="rId14" xr:uid="{08BFAB13-578C-49FC-A701-7E1F157C69CD}"/>
    <hyperlink ref="N16" r:id="rId15" xr:uid="{0246233F-66DE-483E-B957-7BF49FB20589}"/>
    <hyperlink ref="N17" r:id="rId16" xr:uid="{67B8A318-5434-4906-AB0D-10A59823EEC8}"/>
    <hyperlink ref="N18" r:id="rId17" xr:uid="{CB551D49-6E1D-4437-A6E0-5CF897C216FD}"/>
    <hyperlink ref="N20" r:id="rId18" xr:uid="{3A95065B-0921-434C-B1F4-0C00EA2E3F8A}"/>
    <hyperlink ref="N21" r:id="rId19" xr:uid="{4FEE8674-905D-420E-B38E-55048D9BBA89}"/>
    <hyperlink ref="N22" r:id="rId20" xr:uid="{89E8568C-8D44-4A65-ACEF-63C791A5FD19}"/>
    <hyperlink ref="N19" r:id="rId21" xr:uid="{F6E9B95C-CF4C-4128-BBBF-1A2F2163476B}"/>
    <hyperlink ref="N23" r:id="rId22" xr:uid="{D66BFB5C-F04A-494B-A4E3-C854B4E9B676}"/>
    <hyperlink ref="N24" r:id="rId23" xr:uid="{3B791520-B6F0-4B47-97D8-321E3441C712}"/>
    <hyperlink ref="N25" r:id="rId24" xr:uid="{15CDEFC8-B0B3-4833-A354-0A74D813490C}"/>
    <hyperlink ref="N26" r:id="rId25" xr:uid="{2715456C-127C-4DBB-8A9A-F35B9BF434FB}"/>
    <hyperlink ref="N27" r:id="rId26" xr:uid="{E629525A-1152-4DB4-B0A1-12A813DAF2A1}"/>
    <hyperlink ref="N28" r:id="rId27" xr:uid="{BD9EB230-2A3D-434E-8A20-80530F452877}"/>
    <hyperlink ref="N29" r:id="rId28" xr:uid="{7835EC66-7B1A-4CFF-AC68-28B21C9A9504}"/>
    <hyperlink ref="N30" r:id="rId29" xr:uid="{A4EE2BB1-AF91-45ED-AB89-EF91CD5CB181}"/>
    <hyperlink ref="N31" r:id="rId30" xr:uid="{1E524454-871C-401B-97B9-CC888C8E58FC}"/>
    <hyperlink ref="N32" r:id="rId31" xr:uid="{56D063D9-164D-4016-8431-04AA82ABFC00}"/>
    <hyperlink ref="N33" r:id="rId32" xr:uid="{5C1EB513-CFD1-4646-B145-26E7D1DB993B}"/>
    <hyperlink ref="N34" r:id="rId33" xr:uid="{E0F54784-6C84-4EED-83D6-3374DB28F635}"/>
    <hyperlink ref="N35" r:id="rId34" xr:uid="{5AB9F23E-3D0E-4B26-8626-D63796B4FBBF}"/>
    <hyperlink ref="N36" r:id="rId35" xr:uid="{50DE2A91-D9C2-4E9A-86D9-C6536D1EE255}"/>
    <hyperlink ref="N37" r:id="rId36" xr:uid="{4401B469-440C-4671-B517-9CDD5BD5E429}"/>
    <hyperlink ref="N38" r:id="rId37" xr:uid="{A3EE4679-79AA-47CB-ADE9-07F86EB62E8A}"/>
    <hyperlink ref="N39" r:id="rId38" xr:uid="{29A97FD4-E420-4929-96FB-F5A9435DBEE9}"/>
    <hyperlink ref="N40" r:id="rId39" xr:uid="{C46D78B1-135D-4ECD-89D8-6FA2F7976D5D}"/>
    <hyperlink ref="N41" r:id="rId40" xr:uid="{7C84B449-7C14-497A-A668-EE0E46E47E28}"/>
    <hyperlink ref="N42" r:id="rId41" xr:uid="{B67CE328-7BEB-4747-B3B9-0E77BCFD73E4}"/>
    <hyperlink ref="N44" r:id="rId42" xr:uid="{8B7FC693-AA63-4188-81C2-B3955E4DFB65}"/>
    <hyperlink ref="N45" r:id="rId43" xr:uid="{4AB89CE3-F5D0-4DE9-BB19-BF3945A86326}"/>
    <hyperlink ref="N46" r:id="rId44" xr:uid="{356E5F5B-7F01-4F40-B270-4F167F920A53}"/>
    <hyperlink ref="N43" r:id="rId45" xr:uid="{7DDF5569-5C5E-44AA-BDEE-7BADD374D31D}"/>
    <hyperlink ref="N47" r:id="rId46" xr:uid="{F375850C-575E-447C-BCC0-57363CBF9DD4}"/>
    <hyperlink ref="N48" r:id="rId47" xr:uid="{15C05D74-D8D3-4685-ADEC-ED2B295D7A4D}"/>
    <hyperlink ref="N49" r:id="rId48" xr:uid="{8CA3CFEE-EE5C-449E-B2C3-128E5237A00A}"/>
    <hyperlink ref="N50" r:id="rId49" xr:uid="{0AD9F0B1-79B4-4164-98B2-63DDE06B5072}"/>
    <hyperlink ref="N51" r:id="rId50" xr:uid="{5AF205FD-6524-4C64-A115-B52717F7EA03}"/>
    <hyperlink ref="N52" r:id="rId51" xr:uid="{E1380052-6F9D-4E0E-A321-202985149BAC}"/>
    <hyperlink ref="N54" r:id="rId52" xr:uid="{813C79C8-0693-4586-B1D6-14CF60EE0C22}"/>
    <hyperlink ref="N55" r:id="rId53" xr:uid="{5605F8BE-2C04-4589-B533-5FEF3FBD85AD}"/>
    <hyperlink ref="N53" r:id="rId54" xr:uid="{C704694A-FE33-482A-B063-B8CEA5146977}"/>
    <hyperlink ref="N56" r:id="rId55" xr:uid="{2ACD21E2-4196-4B9A-8418-B598210DA3D9}"/>
    <hyperlink ref="N57" r:id="rId56" xr:uid="{1C28BE39-3C7A-4079-B683-1F333A690385}"/>
    <hyperlink ref="N58" r:id="rId57" xr:uid="{53844F00-099F-4D99-BE16-1FB6CE38028A}"/>
    <hyperlink ref="N59" r:id="rId58" xr:uid="{C056DA12-7E0E-486B-BCF1-3F3AEA74A72D}"/>
    <hyperlink ref="N60" r:id="rId59" xr:uid="{EAA74050-73E2-4A91-8744-631BFB4A96B6}"/>
    <hyperlink ref="N61" r:id="rId60" xr:uid="{F8361B59-8F68-49C3-9382-D31463556DD6}"/>
    <hyperlink ref="N63" r:id="rId61" xr:uid="{536EFBF5-A75B-411E-A380-7535A2D77701}"/>
    <hyperlink ref="N64" r:id="rId62" xr:uid="{D6207675-3E58-4047-AB3C-8320CFB50075}"/>
    <hyperlink ref="N62" r:id="rId63" xr:uid="{40DB5368-D2D2-41D1-A708-E847837D4C47}"/>
    <hyperlink ref="N65" r:id="rId64" xr:uid="{DFA08D41-0F42-4B5B-A7E1-2AEA88424823}"/>
    <hyperlink ref="N66" r:id="rId65" xr:uid="{819D587F-1C64-4FDF-B968-276366B41C50}"/>
    <hyperlink ref="N67" r:id="rId66" xr:uid="{894DD47C-3B8A-4DAD-BD14-92523DED78A5}"/>
    <hyperlink ref="N68" r:id="rId67" xr:uid="{27CEF0CC-4C57-4B90-8EF3-6B509D4497FB}"/>
    <hyperlink ref="N69" r:id="rId68" xr:uid="{045CEA45-6622-49DE-A6B2-7E594BA65DF8}"/>
    <hyperlink ref="N70" r:id="rId69" xr:uid="{03434482-4002-41EF-BED1-B9880B595FE3}"/>
    <hyperlink ref="N71" r:id="rId70" xr:uid="{EDD4EBB3-9CEA-488F-A625-57290547AF21}"/>
    <hyperlink ref="N72" r:id="rId71" xr:uid="{A2F42D9A-B290-4434-B36E-09C89F5F59EA}"/>
    <hyperlink ref="N73" r:id="rId72" xr:uid="{DB32F943-14DA-4B01-A502-9D7054374DA8}"/>
    <hyperlink ref="N74" r:id="rId73" xr:uid="{F28A4A00-396D-41C4-B74E-F582520268CE}"/>
    <hyperlink ref="N75" r:id="rId74" xr:uid="{F2DACEE7-106A-488C-BA0B-B99E3250E0B5}"/>
    <hyperlink ref="N76" r:id="rId75" xr:uid="{5E7CC0B1-B501-4353-B526-5FB61E5932B1}"/>
    <hyperlink ref="N77" r:id="rId76" xr:uid="{BDB04B4F-8D12-4C82-9701-980E80E20B00}"/>
    <hyperlink ref="N78" r:id="rId77" xr:uid="{CB907D4B-3DD6-41FE-8D3E-16CC956FA0E2}"/>
    <hyperlink ref="N79" r:id="rId78" xr:uid="{F6A8F975-AFB1-4765-AA57-BCA284501B0B}"/>
    <hyperlink ref="N80" r:id="rId79" xr:uid="{3FE0172A-DB4E-427D-992F-537E2EF6AA23}"/>
    <hyperlink ref="N81" r:id="rId80" xr:uid="{87B04A25-7D2F-43C6-A5E0-A89595CE9208}"/>
    <hyperlink ref="N82" r:id="rId81" xr:uid="{1F77F807-13FD-4502-97E9-C906CBE747B7}"/>
    <hyperlink ref="N83" r:id="rId82" xr:uid="{6B0D33D4-607B-484E-A166-BEFB34AE5784}"/>
    <hyperlink ref="N84" r:id="rId83" xr:uid="{155EF58E-E4B0-4F09-B380-32E886A3ED42}"/>
    <hyperlink ref="N85" r:id="rId84" xr:uid="{9491BBC9-44F4-4892-9679-4825AE0C1043}"/>
    <hyperlink ref="N86" r:id="rId85" xr:uid="{A58DDA09-635F-408C-BC08-8880067DF4F3}"/>
    <hyperlink ref="N88" r:id="rId86" xr:uid="{9B24478D-09D3-4148-B678-95F6F21F51CD}"/>
    <hyperlink ref="N87" r:id="rId87" xr:uid="{400667B2-F7B0-4C8F-AA18-3EBF10012F9F}"/>
    <hyperlink ref="N89" r:id="rId88" xr:uid="{A828D854-3AB1-4571-9BF3-C78965DAFFD3}"/>
    <hyperlink ref="N90" r:id="rId89" xr:uid="{96880C8D-15FE-4388-8999-75CDFE814499}"/>
    <hyperlink ref="N91" r:id="rId90" xr:uid="{B9DDBC60-7BF7-4311-B3FC-FE99365028FC}"/>
    <hyperlink ref="N93" r:id="rId91" xr:uid="{BA1CCB5B-B7C1-4B34-8753-93500E6F611B}"/>
    <hyperlink ref="N94" r:id="rId92" xr:uid="{58902115-6909-409C-AA60-9D85EE2FDBE3}"/>
    <hyperlink ref="N92" r:id="rId93" xr:uid="{B14017B5-0273-43EA-880A-E2E7120A59B8}"/>
    <hyperlink ref="N95" r:id="rId94" xr:uid="{2785E4F0-2EEE-4085-A138-3043BBD120B1}"/>
    <hyperlink ref="N96" r:id="rId95" xr:uid="{21321855-E3DC-4B80-82AA-FAD826EC9CB3}"/>
    <hyperlink ref="N97" r:id="rId96" xr:uid="{E9DB93EC-753A-46EB-86D2-B45E0F17A301}"/>
    <hyperlink ref="N98" r:id="rId97" xr:uid="{CA7D55B7-2EA6-4CBE-BF7A-2ED61C3360A2}"/>
    <hyperlink ref="N99" r:id="rId98" xr:uid="{ADCDA8D6-4699-41ED-9439-A4A333869124}"/>
    <hyperlink ref="N100" r:id="rId99" xr:uid="{B98E8E27-973A-4F6C-8BB9-5664C193E694}"/>
    <hyperlink ref="N101" r:id="rId100" xr:uid="{9A19A113-A187-408F-A61E-3F262AD28516}"/>
    <hyperlink ref="N102" r:id="rId101" xr:uid="{B7C2F7A1-C961-445E-81EA-F8BB3698014D}"/>
    <hyperlink ref="N103" r:id="rId102" xr:uid="{BDCB2126-FAD4-43C1-A934-02D8F946F55A}"/>
    <hyperlink ref="N104" r:id="rId103" xr:uid="{5C81D626-4F11-449E-9D97-1F9293E54CDF}"/>
    <hyperlink ref="N105" r:id="rId104" xr:uid="{C6104622-F8DA-43E3-A74E-566C9BD67F2C}"/>
    <hyperlink ref="N106" r:id="rId105" xr:uid="{0F4014F4-C536-423A-BC75-5F8FA5F6DC3B}"/>
    <hyperlink ref="N107" r:id="rId106" xr:uid="{9666C410-C721-44A6-A98A-FF71E87133CF}"/>
    <hyperlink ref="N108" r:id="rId107" xr:uid="{EEB1BF3C-40E2-4E74-A36E-A706613B78AF}"/>
    <hyperlink ref="N109" r:id="rId108" xr:uid="{6AA158FB-0728-4EC2-8B53-0DFAEE705B9E}"/>
    <hyperlink ref="N110" r:id="rId109" xr:uid="{622B8A4D-3781-4087-9992-7C976A7BC50E}"/>
    <hyperlink ref="N111" r:id="rId110" xr:uid="{B85CF4C6-2692-4C5B-B26D-0B1CE026D18E}"/>
    <hyperlink ref="N112" r:id="rId111" xr:uid="{0F2A5EBE-4AC9-4160-BA16-F2A3371A3DE5}"/>
    <hyperlink ref="N113" r:id="rId112" xr:uid="{D13C6283-1465-4209-9561-9600DE966823}"/>
    <hyperlink ref="N114" r:id="rId113" xr:uid="{1ECE7762-1433-438A-9363-195394EB62DE}"/>
    <hyperlink ref="N115" r:id="rId114" xr:uid="{9D88878C-179D-4DE8-A7F1-5661F7150578}"/>
    <hyperlink ref="N116" r:id="rId115" xr:uid="{01A52BAF-2E37-40EA-AA9C-93C717E051FB}"/>
    <hyperlink ref="N117" r:id="rId116" xr:uid="{B92F447F-D51F-488D-95A6-2E8C9B1DD037}"/>
    <hyperlink ref="N118" r:id="rId117" xr:uid="{0DA9CCC9-61D4-4745-8201-E444AD9137A2}"/>
    <hyperlink ref="N119" r:id="rId118" xr:uid="{3C01DD87-9280-4543-8900-B1BACBF3D80E}"/>
    <hyperlink ref="N120" r:id="rId119" xr:uid="{85BC5D8B-E28B-429C-BD85-02FBAAA0C13E}"/>
    <hyperlink ref="N121" r:id="rId120" xr:uid="{B809D3FB-0ACB-4335-93CB-BEFAD40AF501}"/>
    <hyperlink ref="N122" r:id="rId121" xr:uid="{7FEEE7DA-EF64-48C5-9DF7-2EE6E7B90698}"/>
    <hyperlink ref="N123" r:id="rId122" xr:uid="{F8F29105-9397-422F-8D29-46C70D12E703}"/>
    <hyperlink ref="N124" r:id="rId123" xr:uid="{6945B723-84A2-48DB-8BC4-262B6C940AF0}"/>
    <hyperlink ref="N125" r:id="rId124" xr:uid="{1F062891-E781-4D5F-8F64-57BE3A14E441}"/>
    <hyperlink ref="N126" r:id="rId125" xr:uid="{489B2A05-7BC7-49F1-99EA-AF11BA2B4788}"/>
    <hyperlink ref="N127" r:id="rId126" xr:uid="{D314C57B-CF5C-4446-9637-1950DE6B0820}"/>
    <hyperlink ref="N128" r:id="rId127" xr:uid="{425BB0EF-6EB0-470C-A972-93C5376940AE}"/>
    <hyperlink ref="N129" r:id="rId128" xr:uid="{8A51401D-92E8-4EA2-8311-2C49117E935F}"/>
    <hyperlink ref="N130" r:id="rId129" xr:uid="{CDCBB00C-648B-4DE1-A4F9-151B1F59AEC9}"/>
    <hyperlink ref="N131" r:id="rId130" xr:uid="{14920202-4178-4CEB-B2A5-C52A737ECA94}"/>
    <hyperlink ref="N132" r:id="rId131" xr:uid="{C02FC481-0E56-4443-BE3C-FFDFE129DCDF}"/>
    <hyperlink ref="N133" r:id="rId132" xr:uid="{E7FD47E9-3C69-4DAA-9D94-1C55DA1289B4}"/>
    <hyperlink ref="N134" r:id="rId133" xr:uid="{5E47BD76-DDF7-48AF-973D-86DA7D3EB30B}"/>
    <hyperlink ref="N135" r:id="rId134" xr:uid="{C8A1390E-4EC0-447D-B31B-1B0F953B8968}"/>
    <hyperlink ref="N136" r:id="rId135" xr:uid="{1288A10F-0CFD-4882-9228-BAC9C4DBF2BE}"/>
    <hyperlink ref="N137" r:id="rId136" xr:uid="{712A17E7-4CEF-4096-B941-53CCBEFA72A9}"/>
    <hyperlink ref="N138" r:id="rId137" xr:uid="{40717903-93D1-4688-9D5A-62FFBDE8D5A5}"/>
    <hyperlink ref="N139" r:id="rId138" xr:uid="{583ADE53-E0B1-49DB-AD1F-ACFD5A07B2F6}"/>
    <hyperlink ref="N140" r:id="rId139" xr:uid="{338E0993-6540-4279-9B1A-18F4E07CD7A0}"/>
    <hyperlink ref="N141" r:id="rId140" xr:uid="{2756798C-485E-42C1-88FC-D6A68E0C1D16}"/>
    <hyperlink ref="N142" r:id="rId141" xr:uid="{74182447-E379-4383-A09A-AE7631572258}"/>
    <hyperlink ref="N143" r:id="rId142" xr:uid="{6820493C-4E51-43E7-84E8-C3460085D2DE}"/>
    <hyperlink ref="N144" r:id="rId143" xr:uid="{5D1C9383-A044-417B-8847-C26A088AA1E0}"/>
    <hyperlink ref="N145" r:id="rId144" xr:uid="{6B796B35-0EA7-4A7D-A40E-8DB284AA0C25}"/>
    <hyperlink ref="N146" r:id="rId145" xr:uid="{0086A618-9FD0-49F4-91D0-1FEBC63BD1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8"/>
  <sheetViews>
    <sheetView workbookViewId="0">
      <pane ySplit="1" topLeftCell="A2" activePane="bottomLeft" state="frozen"/>
      <selection pane="bottomLeft" activeCell="H17" sqref="H17"/>
    </sheetView>
  </sheetViews>
  <sheetFormatPr defaultColWidth="9" defaultRowHeight="15.6"/>
  <cols>
    <col min="1" max="1" width="6.77734375" style="1" hidden="1" customWidth="1"/>
    <col min="2" max="2" width="0" style="1" hidden="1" customWidth="1"/>
    <col min="3" max="3" width="30.6640625" style="1" customWidth="1"/>
    <col min="4" max="5" width="0" style="1" hidden="1" customWidth="1"/>
    <col min="6" max="6" width="17.88671875" style="1" hidden="1" customWidth="1"/>
    <col min="7" max="7" width="0" style="1" hidden="1" customWidth="1"/>
    <col min="8" max="8" width="80.6640625" style="1" customWidth="1"/>
    <col min="9" max="10" width="0" style="1" hidden="1" customWidth="1"/>
    <col min="11" max="11" width="30.6640625" style="1" customWidth="1"/>
    <col min="12" max="12" width="0" style="1" hidden="1" customWidth="1"/>
    <col min="13" max="13" width="9" style="62"/>
    <col min="14" max="14" width="43.88671875" style="75" bestFit="1" customWidth="1"/>
    <col min="15" max="16384" width="9" style="1"/>
  </cols>
  <sheetData>
    <row r="1" spans="1:14" s="61" customFormat="1" ht="16.2">
      <c r="A1" s="65" t="s">
        <v>10622</v>
      </c>
      <c r="B1" s="65" t="s">
        <v>10623</v>
      </c>
      <c r="C1" s="65" t="s">
        <v>10624</v>
      </c>
      <c r="D1" s="66" t="s">
        <v>10636</v>
      </c>
      <c r="E1" s="66" t="s">
        <v>10637</v>
      </c>
      <c r="F1" s="65" t="s">
        <v>10638</v>
      </c>
      <c r="G1" s="65" t="s">
        <v>10639</v>
      </c>
      <c r="H1" s="65" t="s">
        <v>10640</v>
      </c>
      <c r="I1" s="65" t="s">
        <v>10641</v>
      </c>
      <c r="J1" s="65" t="s">
        <v>10629</v>
      </c>
      <c r="K1" s="65" t="s">
        <v>10642</v>
      </c>
      <c r="L1" s="65" t="s">
        <v>10631</v>
      </c>
      <c r="M1" s="65" t="s">
        <v>10632</v>
      </c>
      <c r="N1" s="65" t="s">
        <v>10633</v>
      </c>
    </row>
    <row r="2" spans="1:14">
      <c r="A2" s="67">
        <v>1</v>
      </c>
      <c r="B2" s="67" t="s">
        <v>14</v>
      </c>
      <c r="C2" s="67" t="s">
        <v>1909</v>
      </c>
      <c r="D2" s="68" t="s">
        <v>1910</v>
      </c>
      <c r="E2" s="68" t="s">
        <v>1911</v>
      </c>
      <c r="F2" s="67" t="s">
        <v>1912</v>
      </c>
      <c r="G2" s="67" t="s">
        <v>1913</v>
      </c>
      <c r="H2" s="67" t="s">
        <v>1914</v>
      </c>
      <c r="I2" s="67" t="s">
        <v>1206</v>
      </c>
      <c r="J2" s="67" t="s">
        <v>1206</v>
      </c>
      <c r="K2" s="67" t="s">
        <v>1915</v>
      </c>
      <c r="L2" s="67" t="s">
        <v>22</v>
      </c>
      <c r="M2" s="71" t="s">
        <v>1224</v>
      </c>
      <c r="N2" s="73" t="str">
        <f t="shared" ref="N2:N65" si="0">HYPERLINK("http://www.tandfebooks.com/isbn/" &amp; F2)</f>
        <v>http://www.tandfebooks.com/isbn/9780203864029</v>
      </c>
    </row>
    <row r="3" spans="1:14">
      <c r="A3" s="67">
        <v>2</v>
      </c>
      <c r="B3" s="67" t="s">
        <v>14</v>
      </c>
      <c r="C3" s="67" t="s">
        <v>5141</v>
      </c>
      <c r="D3" s="68" t="s">
        <v>5142</v>
      </c>
      <c r="E3" s="68" t="s">
        <v>5143</v>
      </c>
      <c r="F3" s="67" t="s">
        <v>5144</v>
      </c>
      <c r="G3" s="67" t="s">
        <v>5145</v>
      </c>
      <c r="H3" s="67" t="s">
        <v>5146</v>
      </c>
      <c r="I3" s="67" t="s">
        <v>1206</v>
      </c>
      <c r="J3" s="67" t="s">
        <v>1206</v>
      </c>
      <c r="K3" s="67" t="s">
        <v>5147</v>
      </c>
      <c r="L3" s="67" t="s">
        <v>22</v>
      </c>
      <c r="M3" s="71" t="s">
        <v>1224</v>
      </c>
      <c r="N3" s="73" t="str">
        <f t="shared" si="0"/>
        <v>http://www.tandfebooks.com/isbn/9780203870884</v>
      </c>
    </row>
    <row r="4" spans="1:14">
      <c r="A4" s="67">
        <v>3</v>
      </c>
      <c r="B4" s="67" t="s">
        <v>14</v>
      </c>
      <c r="C4" s="67" t="s">
        <v>1874</v>
      </c>
      <c r="D4" s="68" t="s">
        <v>1875</v>
      </c>
      <c r="E4" s="68" t="s">
        <v>1876</v>
      </c>
      <c r="F4" s="67" t="s">
        <v>1877</v>
      </c>
      <c r="G4" s="67" t="s">
        <v>1878</v>
      </c>
      <c r="H4" s="67" t="s">
        <v>1879</v>
      </c>
      <c r="I4" s="67" t="s">
        <v>1206</v>
      </c>
      <c r="J4" s="67" t="s">
        <v>1206</v>
      </c>
      <c r="K4" s="67" t="s">
        <v>1880</v>
      </c>
      <c r="L4" s="67" t="s">
        <v>22</v>
      </c>
      <c r="M4" s="71" t="s">
        <v>1224</v>
      </c>
      <c r="N4" s="73" t="str">
        <f t="shared" si="0"/>
        <v>http://www.tandfebooks.com/isbn/9780203866788</v>
      </c>
    </row>
    <row r="5" spans="1:14">
      <c r="A5" s="67">
        <v>4</v>
      </c>
      <c r="B5" s="67" t="s">
        <v>14</v>
      </c>
      <c r="C5" s="67" t="s">
        <v>1930</v>
      </c>
      <c r="D5" s="68" t="s">
        <v>1931</v>
      </c>
      <c r="E5" s="68" t="s">
        <v>1932</v>
      </c>
      <c r="F5" s="67" t="s">
        <v>1933</v>
      </c>
      <c r="G5" s="67" t="s">
        <v>1934</v>
      </c>
      <c r="H5" s="67" t="s">
        <v>1935</v>
      </c>
      <c r="I5" s="67" t="s">
        <v>1206</v>
      </c>
      <c r="J5" s="67" t="s">
        <v>1206</v>
      </c>
      <c r="K5" s="67" t="s">
        <v>1936</v>
      </c>
      <c r="L5" s="67" t="s">
        <v>22</v>
      </c>
      <c r="M5" s="71" t="s">
        <v>1224</v>
      </c>
      <c r="N5" s="73" t="str">
        <f t="shared" si="0"/>
        <v>http://www.tandfebooks.com/isbn/9780203875308</v>
      </c>
    </row>
    <row r="6" spans="1:14">
      <c r="A6" s="67">
        <v>5</v>
      </c>
      <c r="B6" s="67" t="s">
        <v>14</v>
      </c>
      <c r="C6" s="67" t="s">
        <v>1930</v>
      </c>
      <c r="D6" s="68">
        <v>0</v>
      </c>
      <c r="E6" s="68" t="s">
        <v>4009</v>
      </c>
      <c r="F6" s="67" t="s">
        <v>4010</v>
      </c>
      <c r="G6" s="67" t="s">
        <v>4011</v>
      </c>
      <c r="H6" s="67" t="s">
        <v>4012</v>
      </c>
      <c r="I6" s="67" t="s">
        <v>1206</v>
      </c>
      <c r="J6" s="67" t="s">
        <v>1206</v>
      </c>
      <c r="K6" s="67" t="s">
        <v>4013</v>
      </c>
      <c r="L6" s="67" t="s">
        <v>22</v>
      </c>
      <c r="M6" s="71" t="s">
        <v>1521</v>
      </c>
      <c r="N6" s="73" t="str">
        <f t="shared" si="0"/>
        <v>http://www.tandfebooks.com/isbn/9780203962435</v>
      </c>
    </row>
    <row r="7" spans="1:14">
      <c r="A7" s="67">
        <v>6</v>
      </c>
      <c r="B7" s="67" t="s">
        <v>14</v>
      </c>
      <c r="C7" s="67" t="s">
        <v>3573</v>
      </c>
      <c r="D7" s="68" t="s">
        <v>3574</v>
      </c>
      <c r="E7" s="68" t="s">
        <v>3575</v>
      </c>
      <c r="F7" s="67" t="s">
        <v>3576</v>
      </c>
      <c r="G7" s="67" t="s">
        <v>3577</v>
      </c>
      <c r="H7" s="67" t="s">
        <v>3578</v>
      </c>
      <c r="I7" s="67" t="s">
        <v>1206</v>
      </c>
      <c r="J7" s="67" t="s">
        <v>1206</v>
      </c>
      <c r="K7" s="67" t="s">
        <v>1955</v>
      </c>
      <c r="L7" s="67" t="s">
        <v>22</v>
      </c>
      <c r="M7" s="71" t="s">
        <v>1224</v>
      </c>
      <c r="N7" s="73" t="str">
        <f t="shared" si="0"/>
        <v>http://www.tandfebooks.com/isbn/9780203875346</v>
      </c>
    </row>
    <row r="8" spans="1:14">
      <c r="A8" s="67">
        <v>7</v>
      </c>
      <c r="B8" s="67" t="s">
        <v>14</v>
      </c>
      <c r="C8" s="67" t="s">
        <v>1488</v>
      </c>
      <c r="D8" s="68" t="s">
        <v>1489</v>
      </c>
      <c r="E8" s="68" t="s">
        <v>1490</v>
      </c>
      <c r="F8" s="67" t="s">
        <v>1491</v>
      </c>
      <c r="G8" s="67" t="s">
        <v>1492</v>
      </c>
      <c r="H8" s="67" t="s">
        <v>1493</v>
      </c>
      <c r="I8" s="67" t="s">
        <v>1206</v>
      </c>
      <c r="J8" s="67" t="s">
        <v>1206</v>
      </c>
      <c r="K8" s="67" t="s">
        <v>1494</v>
      </c>
      <c r="L8" s="67" t="s">
        <v>22</v>
      </c>
      <c r="M8" s="71" t="s">
        <v>1224</v>
      </c>
      <c r="N8" s="73" t="str">
        <f t="shared" si="0"/>
        <v>http://www.tandfebooks.com/isbn/9780203883006</v>
      </c>
    </row>
    <row r="9" spans="1:14">
      <c r="A9" s="67">
        <v>8</v>
      </c>
      <c r="B9" s="67" t="s">
        <v>14</v>
      </c>
      <c r="C9" s="67" t="s">
        <v>4872</v>
      </c>
      <c r="D9" s="68" t="s">
        <v>4873</v>
      </c>
      <c r="E9" s="68" t="s">
        <v>4874</v>
      </c>
      <c r="F9" s="67" t="s">
        <v>4875</v>
      </c>
      <c r="G9" s="67" t="s">
        <v>4876</v>
      </c>
      <c r="H9" s="67" t="s">
        <v>4877</v>
      </c>
      <c r="I9" s="67" t="s">
        <v>1206</v>
      </c>
      <c r="J9" s="67" t="s">
        <v>1206</v>
      </c>
      <c r="K9" s="67" t="s">
        <v>4878</v>
      </c>
      <c r="L9" s="67" t="s">
        <v>413</v>
      </c>
      <c r="M9" s="71" t="s">
        <v>1224</v>
      </c>
      <c r="N9" s="73" t="str">
        <f t="shared" si="0"/>
        <v>http://www.tandfebooks.com/isbn/9780203879672</v>
      </c>
    </row>
    <row r="10" spans="1:14">
      <c r="A10" s="67">
        <v>9</v>
      </c>
      <c r="B10" s="67" t="s">
        <v>14</v>
      </c>
      <c r="C10" s="67" t="s">
        <v>1367</v>
      </c>
      <c r="D10" s="68" t="s">
        <v>65</v>
      </c>
      <c r="E10" s="68" t="s">
        <v>1368</v>
      </c>
      <c r="F10" s="67" t="s">
        <v>1369</v>
      </c>
      <c r="G10" s="67" t="s">
        <v>1370</v>
      </c>
      <c r="H10" s="67" t="s">
        <v>1371</v>
      </c>
      <c r="I10" s="67" t="s">
        <v>1206</v>
      </c>
      <c r="J10" s="67" t="s">
        <v>1206</v>
      </c>
      <c r="K10" s="67" t="s">
        <v>1372</v>
      </c>
      <c r="L10" s="67" t="s">
        <v>22</v>
      </c>
      <c r="M10" s="71" t="s">
        <v>1224</v>
      </c>
      <c r="N10" s="73" t="str">
        <f t="shared" si="0"/>
        <v>http://www.tandfebooks.com/isbn/9780203012628</v>
      </c>
    </row>
    <row r="11" spans="1:14">
      <c r="A11" s="67">
        <v>10</v>
      </c>
      <c r="B11" s="67" t="s">
        <v>14</v>
      </c>
      <c r="C11" s="67" t="s">
        <v>1736</v>
      </c>
      <c r="D11" s="68" t="s">
        <v>1737</v>
      </c>
      <c r="E11" s="68" t="s">
        <v>1738</v>
      </c>
      <c r="F11" s="67" t="s">
        <v>1739</v>
      </c>
      <c r="G11" s="67" t="s">
        <v>1740</v>
      </c>
      <c r="H11" s="67" t="s">
        <v>1741</v>
      </c>
      <c r="I11" s="67" t="s">
        <v>1206</v>
      </c>
      <c r="J11" s="67" t="s">
        <v>1206</v>
      </c>
      <c r="K11" s="67" t="s">
        <v>1742</v>
      </c>
      <c r="L11" s="67" t="s">
        <v>22</v>
      </c>
      <c r="M11" s="71" t="s">
        <v>1232</v>
      </c>
      <c r="N11" s="73" t="str">
        <f t="shared" si="0"/>
        <v>http://www.tandfebooks.com/isbn/9780203884485</v>
      </c>
    </row>
    <row r="12" spans="1:14">
      <c r="A12" s="67">
        <v>11</v>
      </c>
      <c r="B12" s="67" t="s">
        <v>14</v>
      </c>
      <c r="C12" s="67" t="s">
        <v>4684</v>
      </c>
      <c r="D12" s="68" t="s">
        <v>3724</v>
      </c>
      <c r="E12" s="68" t="s">
        <v>4371</v>
      </c>
      <c r="F12" s="67" t="s">
        <v>4685</v>
      </c>
      <c r="G12" s="67" t="s">
        <v>4686</v>
      </c>
      <c r="H12" s="67" t="s">
        <v>4687</v>
      </c>
      <c r="I12" s="67" t="s">
        <v>1206</v>
      </c>
      <c r="J12" s="67" t="s">
        <v>1206</v>
      </c>
      <c r="K12" s="67" t="s">
        <v>4688</v>
      </c>
      <c r="L12" s="67" t="s">
        <v>22</v>
      </c>
      <c r="M12" s="71" t="s">
        <v>1224</v>
      </c>
      <c r="N12" s="73" t="str">
        <f t="shared" si="0"/>
        <v>http://www.tandfebooks.com/isbn/9780203872307</v>
      </c>
    </row>
    <row r="13" spans="1:14">
      <c r="A13" s="67">
        <v>12</v>
      </c>
      <c r="B13" s="67" t="s">
        <v>14</v>
      </c>
      <c r="C13" s="67" t="s">
        <v>4684</v>
      </c>
      <c r="D13" s="68" t="s">
        <v>3724</v>
      </c>
      <c r="E13" s="68" t="s">
        <v>3725</v>
      </c>
      <c r="F13" s="67" t="s">
        <v>4727</v>
      </c>
      <c r="G13" s="67" t="s">
        <v>4728</v>
      </c>
      <c r="H13" s="67" t="s">
        <v>4729</v>
      </c>
      <c r="I13" s="67" t="s">
        <v>1206</v>
      </c>
      <c r="J13" s="67" t="s">
        <v>1206</v>
      </c>
      <c r="K13" s="67" t="s">
        <v>4730</v>
      </c>
      <c r="L13" s="67" t="s">
        <v>22</v>
      </c>
      <c r="M13" s="71" t="s">
        <v>1224</v>
      </c>
      <c r="N13" s="73" t="str">
        <f t="shared" si="0"/>
        <v>http://www.tandfebooks.com/isbn/9780203881767</v>
      </c>
    </row>
    <row r="14" spans="1:14">
      <c r="A14" s="67">
        <v>13</v>
      </c>
      <c r="B14" s="67" t="s">
        <v>14</v>
      </c>
      <c r="C14" s="67" t="s">
        <v>4684</v>
      </c>
      <c r="D14" s="68" t="s">
        <v>3724</v>
      </c>
      <c r="E14" s="68" t="s">
        <v>4371</v>
      </c>
      <c r="F14" s="67" t="s">
        <v>4825</v>
      </c>
      <c r="G14" s="67" t="s">
        <v>4826</v>
      </c>
      <c r="H14" s="67" t="s">
        <v>4827</v>
      </c>
      <c r="I14" s="67" t="s">
        <v>1206</v>
      </c>
      <c r="J14" s="67" t="s">
        <v>1206</v>
      </c>
      <c r="K14" s="67" t="s">
        <v>4828</v>
      </c>
      <c r="L14" s="67" t="s">
        <v>22</v>
      </c>
      <c r="M14" s="71" t="s">
        <v>1224</v>
      </c>
      <c r="N14" s="73" t="str">
        <f t="shared" si="0"/>
        <v>http://www.tandfebooks.com/isbn/9780203874042</v>
      </c>
    </row>
    <row r="15" spans="1:14">
      <c r="A15" s="67">
        <v>14</v>
      </c>
      <c r="B15" s="67" t="s">
        <v>14</v>
      </c>
      <c r="C15" s="67" t="s">
        <v>1394</v>
      </c>
      <c r="D15" s="68" t="s">
        <v>1395</v>
      </c>
      <c r="E15" s="68" t="s">
        <v>1396</v>
      </c>
      <c r="F15" s="67" t="s">
        <v>1397</v>
      </c>
      <c r="G15" s="67" t="s">
        <v>1398</v>
      </c>
      <c r="H15" s="67" t="s">
        <v>1399</v>
      </c>
      <c r="I15" s="67" t="s">
        <v>1206</v>
      </c>
      <c r="J15" s="67" t="s">
        <v>1206</v>
      </c>
      <c r="K15" s="67" t="s">
        <v>1400</v>
      </c>
      <c r="L15" s="67" t="s">
        <v>22</v>
      </c>
      <c r="M15" s="71" t="s">
        <v>1232</v>
      </c>
      <c r="N15" s="73" t="str">
        <f t="shared" si="0"/>
        <v>http://www.tandfebooks.com/isbn/9780203931073</v>
      </c>
    </row>
    <row r="16" spans="1:14">
      <c r="A16" s="67">
        <v>15</v>
      </c>
      <c r="B16" s="67" t="s">
        <v>14</v>
      </c>
      <c r="C16" s="67" t="s">
        <v>4337</v>
      </c>
      <c r="D16" s="68" t="s">
        <v>3724</v>
      </c>
      <c r="E16" s="68" t="s">
        <v>4338</v>
      </c>
      <c r="F16" s="67" t="s">
        <v>4339</v>
      </c>
      <c r="G16" s="67" t="s">
        <v>4340</v>
      </c>
      <c r="H16" s="67" t="s">
        <v>4341</v>
      </c>
      <c r="I16" s="67" t="s">
        <v>1206</v>
      </c>
      <c r="J16" s="67" t="s">
        <v>1206</v>
      </c>
      <c r="K16" s="67" t="s">
        <v>4342</v>
      </c>
      <c r="L16" s="67" t="s">
        <v>22</v>
      </c>
      <c r="M16" s="71" t="s">
        <v>1224</v>
      </c>
      <c r="N16" s="73" t="str">
        <f t="shared" si="0"/>
        <v>http://www.tandfebooks.com/isbn/9780203868775</v>
      </c>
    </row>
    <row r="17" spans="1:14">
      <c r="A17" s="67">
        <v>16</v>
      </c>
      <c r="B17" s="67" t="s">
        <v>14</v>
      </c>
      <c r="C17" s="67" t="s">
        <v>5234</v>
      </c>
      <c r="D17" s="68" t="s">
        <v>33</v>
      </c>
      <c r="E17" s="68" t="s">
        <v>34</v>
      </c>
      <c r="F17" s="67" t="s">
        <v>5235</v>
      </c>
      <c r="G17" s="67" t="s">
        <v>5236</v>
      </c>
      <c r="H17" s="67" t="s">
        <v>5237</v>
      </c>
      <c r="I17" s="67" t="s">
        <v>1206</v>
      </c>
      <c r="J17" s="67" t="s">
        <v>1266</v>
      </c>
      <c r="K17" s="67" t="s">
        <v>5238</v>
      </c>
      <c r="L17" s="67" t="s">
        <v>22</v>
      </c>
      <c r="M17" s="71" t="s">
        <v>1224</v>
      </c>
      <c r="N17" s="73" t="str">
        <f t="shared" si="0"/>
        <v>http://www.tandfebooks.com/isbn/9780203871553</v>
      </c>
    </row>
    <row r="18" spans="1:14">
      <c r="A18" s="67">
        <v>17</v>
      </c>
      <c r="B18" s="67" t="s">
        <v>14</v>
      </c>
      <c r="C18" s="67" t="s">
        <v>4227</v>
      </c>
      <c r="D18" s="68" t="s">
        <v>4228</v>
      </c>
      <c r="E18" s="68" t="s">
        <v>4229</v>
      </c>
      <c r="F18" s="67" t="s">
        <v>4230</v>
      </c>
      <c r="G18" s="67" t="s">
        <v>4231</v>
      </c>
      <c r="H18" s="67" t="s">
        <v>4232</v>
      </c>
      <c r="I18" s="67" t="s">
        <v>1206</v>
      </c>
      <c r="J18" s="67" t="s">
        <v>1206</v>
      </c>
      <c r="K18" s="67" t="s">
        <v>4233</v>
      </c>
      <c r="L18" s="67" t="s">
        <v>22</v>
      </c>
      <c r="M18" s="71" t="s">
        <v>1224</v>
      </c>
      <c r="N18" s="73" t="str">
        <f t="shared" si="0"/>
        <v>http://www.tandfebooks.com/isbn/9780203872888</v>
      </c>
    </row>
    <row r="19" spans="1:14">
      <c r="A19" s="67">
        <v>18</v>
      </c>
      <c r="B19" s="67" t="s">
        <v>14</v>
      </c>
      <c r="C19" s="67" t="s">
        <v>4089</v>
      </c>
      <c r="D19" s="68" t="s">
        <v>4090</v>
      </c>
      <c r="E19" s="68" t="s">
        <v>4091</v>
      </c>
      <c r="F19" s="67" t="s">
        <v>4092</v>
      </c>
      <c r="G19" s="67" t="s">
        <v>4093</v>
      </c>
      <c r="H19" s="67" t="s">
        <v>4094</v>
      </c>
      <c r="I19" s="67" t="s">
        <v>1206</v>
      </c>
      <c r="J19" s="67" t="s">
        <v>1206</v>
      </c>
      <c r="K19" s="67" t="s">
        <v>4095</v>
      </c>
      <c r="L19" s="67" t="s">
        <v>22</v>
      </c>
      <c r="M19" s="71" t="s">
        <v>1224</v>
      </c>
      <c r="N19" s="73" t="str">
        <f t="shared" si="0"/>
        <v>http://www.tandfebooks.com/isbn/9780203872253</v>
      </c>
    </row>
    <row r="20" spans="1:14">
      <c r="A20" s="67">
        <v>19</v>
      </c>
      <c r="B20" s="67" t="s">
        <v>5239</v>
      </c>
      <c r="C20" s="67" t="s">
        <v>5320</v>
      </c>
      <c r="D20" s="68" t="s">
        <v>5321</v>
      </c>
      <c r="E20" s="68" t="s">
        <v>5322</v>
      </c>
      <c r="F20" s="67" t="s">
        <v>5323</v>
      </c>
      <c r="G20" s="67" t="s">
        <v>5324</v>
      </c>
      <c r="H20" s="67" t="s">
        <v>5325</v>
      </c>
      <c r="I20" s="67" t="s">
        <v>1206</v>
      </c>
      <c r="J20" s="67" t="s">
        <v>1206</v>
      </c>
      <c r="K20" s="67" t="s">
        <v>5326</v>
      </c>
      <c r="L20" s="67" t="s">
        <v>22</v>
      </c>
      <c r="M20" s="71" t="s">
        <v>1232</v>
      </c>
      <c r="N20" s="73" t="str">
        <f t="shared" si="0"/>
        <v>http://www.tandfebooks.com/isbn/9780203884232</v>
      </c>
    </row>
    <row r="21" spans="1:14">
      <c r="A21" s="67">
        <v>20</v>
      </c>
      <c r="B21" s="67" t="s">
        <v>14</v>
      </c>
      <c r="C21" s="67" t="s">
        <v>4664</v>
      </c>
      <c r="D21" s="68" t="s">
        <v>4665</v>
      </c>
      <c r="E21" s="68" t="s">
        <v>4666</v>
      </c>
      <c r="F21" s="67" t="s">
        <v>4667</v>
      </c>
      <c r="G21" s="67" t="s">
        <v>4668</v>
      </c>
      <c r="H21" s="67" t="s">
        <v>4669</v>
      </c>
      <c r="I21" s="67" t="s">
        <v>1206</v>
      </c>
      <c r="J21" s="67" t="s">
        <v>1206</v>
      </c>
      <c r="K21" s="67" t="s">
        <v>4670</v>
      </c>
      <c r="L21" s="67" t="s">
        <v>22</v>
      </c>
      <c r="M21" s="71" t="s">
        <v>1232</v>
      </c>
      <c r="N21" s="73" t="str">
        <f t="shared" si="0"/>
        <v>http://www.tandfebooks.com/isbn/9780203885970</v>
      </c>
    </row>
    <row r="22" spans="1:14">
      <c r="A22" s="67">
        <v>21</v>
      </c>
      <c r="B22" s="67" t="s">
        <v>14</v>
      </c>
      <c r="C22" s="67" t="s">
        <v>1413</v>
      </c>
      <c r="D22" s="68" t="s">
        <v>1414</v>
      </c>
      <c r="E22" s="68" t="s">
        <v>1415</v>
      </c>
      <c r="F22" s="67" t="s">
        <v>1416</v>
      </c>
      <c r="G22" s="67" t="s">
        <v>1417</v>
      </c>
      <c r="H22" s="67" t="s">
        <v>1418</v>
      </c>
      <c r="I22" s="67" t="s">
        <v>1206</v>
      </c>
      <c r="J22" s="67" t="s">
        <v>1419</v>
      </c>
      <c r="K22" s="67" t="s">
        <v>1420</v>
      </c>
      <c r="L22" s="67" t="s">
        <v>22</v>
      </c>
      <c r="M22" s="71" t="s">
        <v>1232</v>
      </c>
      <c r="N22" s="73" t="str">
        <f t="shared" si="0"/>
        <v>http://www.tandfebooks.com/isbn/9780203938706</v>
      </c>
    </row>
    <row r="23" spans="1:14">
      <c r="A23" s="67">
        <v>22</v>
      </c>
      <c r="B23" s="67" t="s">
        <v>14</v>
      </c>
      <c r="C23" s="67" t="s">
        <v>2954</v>
      </c>
      <c r="D23" s="68" t="s">
        <v>2955</v>
      </c>
      <c r="E23" s="68" t="s">
        <v>2956</v>
      </c>
      <c r="F23" s="67" t="s">
        <v>2957</v>
      </c>
      <c r="G23" s="67" t="s">
        <v>2958</v>
      </c>
      <c r="H23" s="67" t="s">
        <v>2959</v>
      </c>
      <c r="I23" s="67" t="s">
        <v>1206</v>
      </c>
      <c r="J23" s="67" t="s">
        <v>1206</v>
      </c>
      <c r="K23" s="67" t="s">
        <v>2960</v>
      </c>
      <c r="L23" s="67" t="s">
        <v>22</v>
      </c>
      <c r="M23" s="71" t="s">
        <v>1232</v>
      </c>
      <c r="N23" s="73" t="str">
        <f t="shared" si="0"/>
        <v>http://www.tandfebooks.com/isbn/9780203887882</v>
      </c>
    </row>
    <row r="24" spans="1:14">
      <c r="A24" s="67">
        <v>23</v>
      </c>
      <c r="B24" s="67" t="s">
        <v>14</v>
      </c>
      <c r="C24" s="67" t="s">
        <v>2879</v>
      </c>
      <c r="D24" s="68" t="s">
        <v>2880</v>
      </c>
      <c r="E24" s="68" t="s">
        <v>2881</v>
      </c>
      <c r="F24" s="67" t="s">
        <v>2882</v>
      </c>
      <c r="G24" s="67" t="s">
        <v>2883</v>
      </c>
      <c r="H24" s="67" t="s">
        <v>2884</v>
      </c>
      <c r="I24" s="67" t="s">
        <v>1206</v>
      </c>
      <c r="J24" s="67" t="s">
        <v>1206</v>
      </c>
      <c r="K24" s="67" t="s">
        <v>2885</v>
      </c>
      <c r="L24" s="67" t="s">
        <v>22</v>
      </c>
      <c r="M24" s="71" t="s">
        <v>1232</v>
      </c>
      <c r="N24" s="73" t="str">
        <f t="shared" si="0"/>
        <v>http://www.tandfebooks.com/isbn/9780203895481</v>
      </c>
    </row>
    <row r="25" spans="1:14">
      <c r="A25" s="67">
        <v>24</v>
      </c>
      <c r="B25" s="67" t="s">
        <v>14</v>
      </c>
      <c r="C25" s="67" t="s">
        <v>3093</v>
      </c>
      <c r="D25" s="68" t="s">
        <v>1354</v>
      </c>
      <c r="E25" s="68" t="s">
        <v>662</v>
      </c>
      <c r="F25" s="67" t="s">
        <v>3094</v>
      </c>
      <c r="G25" s="67" t="s">
        <v>3095</v>
      </c>
      <c r="H25" s="67" t="s">
        <v>3096</v>
      </c>
      <c r="I25" s="67" t="s">
        <v>1206</v>
      </c>
      <c r="J25" s="67" t="s">
        <v>1206</v>
      </c>
      <c r="K25" s="67" t="s">
        <v>3097</v>
      </c>
      <c r="L25" s="67" t="s">
        <v>22</v>
      </c>
      <c r="M25" s="71" t="s">
        <v>1232</v>
      </c>
      <c r="N25" s="73" t="str">
        <f t="shared" si="0"/>
        <v>http://www.tandfebooks.com/isbn/9780203890387</v>
      </c>
    </row>
    <row r="26" spans="1:14">
      <c r="A26" s="67">
        <v>25</v>
      </c>
      <c r="B26" s="67" t="s">
        <v>14</v>
      </c>
      <c r="C26" s="67" t="s">
        <v>4431</v>
      </c>
      <c r="D26" s="68" t="s">
        <v>4432</v>
      </c>
      <c r="E26" s="68" t="s">
        <v>2289</v>
      </c>
      <c r="F26" s="67" t="s">
        <v>4433</v>
      </c>
      <c r="G26" s="67" t="s">
        <v>4434</v>
      </c>
      <c r="H26" s="67" t="s">
        <v>4435</v>
      </c>
      <c r="I26" s="67" t="s">
        <v>1206</v>
      </c>
      <c r="J26" s="67" t="s">
        <v>1206</v>
      </c>
      <c r="K26" s="67" t="s">
        <v>4436</v>
      </c>
      <c r="L26" s="67" t="s">
        <v>22</v>
      </c>
      <c r="M26" s="71" t="s">
        <v>1232</v>
      </c>
      <c r="N26" s="73" t="str">
        <f t="shared" si="0"/>
        <v>http://www.tandfebooks.com/isbn/9780203894392</v>
      </c>
    </row>
    <row r="27" spans="1:14">
      <c r="A27" s="67">
        <v>26</v>
      </c>
      <c r="B27" s="67" t="s">
        <v>14</v>
      </c>
      <c r="C27" s="67" t="s">
        <v>3076</v>
      </c>
      <c r="D27" s="68" t="s">
        <v>3077</v>
      </c>
      <c r="E27" s="68" t="s">
        <v>3078</v>
      </c>
      <c r="F27" s="67" t="s">
        <v>3079</v>
      </c>
      <c r="G27" s="67" t="s">
        <v>3080</v>
      </c>
      <c r="H27" s="67" t="s">
        <v>3081</v>
      </c>
      <c r="I27" s="67" t="s">
        <v>1206</v>
      </c>
      <c r="J27" s="67" t="s">
        <v>1206</v>
      </c>
      <c r="K27" s="67" t="s">
        <v>3082</v>
      </c>
      <c r="L27" s="67" t="s">
        <v>22</v>
      </c>
      <c r="M27" s="71" t="s">
        <v>1224</v>
      </c>
      <c r="N27" s="73" t="str">
        <f t="shared" si="0"/>
        <v>http://www.tandfebooks.com/isbn/9780203872536</v>
      </c>
    </row>
    <row r="28" spans="1:14">
      <c r="A28" s="67">
        <v>27</v>
      </c>
      <c r="B28" s="67" t="s">
        <v>14</v>
      </c>
      <c r="C28" s="67" t="s">
        <v>4103</v>
      </c>
      <c r="D28" s="68" t="s">
        <v>3180</v>
      </c>
      <c r="E28" s="68" t="s">
        <v>3398</v>
      </c>
      <c r="F28" s="67" t="s">
        <v>4104</v>
      </c>
      <c r="G28" s="67" t="s">
        <v>4105</v>
      </c>
      <c r="H28" s="67" t="s">
        <v>4106</v>
      </c>
      <c r="I28" s="67" t="s">
        <v>1206</v>
      </c>
      <c r="J28" s="67" t="s">
        <v>1206</v>
      </c>
      <c r="K28" s="67" t="s">
        <v>4107</v>
      </c>
      <c r="L28" s="67" t="s">
        <v>22</v>
      </c>
      <c r="M28" s="71" t="s">
        <v>1224</v>
      </c>
      <c r="N28" s="73" t="str">
        <f t="shared" si="0"/>
        <v>http://www.tandfebooks.com/isbn/9780203881750</v>
      </c>
    </row>
    <row r="29" spans="1:14">
      <c r="A29" s="67">
        <v>28</v>
      </c>
      <c r="B29" s="67" t="s">
        <v>14</v>
      </c>
      <c r="C29" s="67" t="s">
        <v>4671</v>
      </c>
      <c r="D29" s="68" t="s">
        <v>4672</v>
      </c>
      <c r="E29" s="68" t="s">
        <v>4673</v>
      </c>
      <c r="F29" s="67" t="s">
        <v>4674</v>
      </c>
      <c r="G29" s="67" t="s">
        <v>4675</v>
      </c>
      <c r="H29" s="67" t="s">
        <v>4676</v>
      </c>
      <c r="I29" s="67" t="s">
        <v>1206</v>
      </c>
      <c r="J29" s="67" t="s">
        <v>2373</v>
      </c>
      <c r="K29" s="67" t="s">
        <v>4677</v>
      </c>
      <c r="L29" s="67" t="s">
        <v>22</v>
      </c>
      <c r="M29" s="71" t="s">
        <v>1208</v>
      </c>
      <c r="N29" s="73" t="str">
        <f t="shared" si="0"/>
        <v>http://www.tandfebooks.com/isbn/9780203864555</v>
      </c>
    </row>
    <row r="30" spans="1:14">
      <c r="A30" s="67">
        <v>29</v>
      </c>
      <c r="B30" s="67" t="s">
        <v>14</v>
      </c>
      <c r="C30" s="67" t="s">
        <v>3663</v>
      </c>
      <c r="D30" s="68" t="s">
        <v>3664</v>
      </c>
      <c r="E30" s="68" t="s">
        <v>3665</v>
      </c>
      <c r="F30" s="67" t="s">
        <v>3666</v>
      </c>
      <c r="G30" s="67" t="s">
        <v>3667</v>
      </c>
      <c r="H30" s="67" t="s">
        <v>3668</v>
      </c>
      <c r="I30" s="67" t="s">
        <v>1206</v>
      </c>
      <c r="J30" s="67" t="s">
        <v>1419</v>
      </c>
      <c r="K30" s="67" t="s">
        <v>3669</v>
      </c>
      <c r="L30" s="67" t="s">
        <v>22</v>
      </c>
      <c r="M30" s="71" t="s">
        <v>1224</v>
      </c>
      <c r="N30" s="73" t="str">
        <f t="shared" si="0"/>
        <v>http://www.tandfebooks.com/isbn/9780203874882</v>
      </c>
    </row>
    <row r="31" spans="1:14">
      <c r="A31" s="67">
        <v>30</v>
      </c>
      <c r="B31" s="67" t="s">
        <v>14</v>
      </c>
      <c r="C31" s="67" t="s">
        <v>1599</v>
      </c>
      <c r="D31" s="68" t="s">
        <v>1600</v>
      </c>
      <c r="E31" s="68" t="s">
        <v>1601</v>
      </c>
      <c r="F31" s="67" t="s">
        <v>1602</v>
      </c>
      <c r="G31" s="67" t="s">
        <v>1603</v>
      </c>
      <c r="H31" s="67" t="s">
        <v>1604</v>
      </c>
      <c r="I31" s="67" t="s">
        <v>1206</v>
      </c>
      <c r="J31" s="67" t="s">
        <v>1206</v>
      </c>
      <c r="K31" s="67" t="s">
        <v>1605</v>
      </c>
      <c r="L31" s="67" t="s">
        <v>22</v>
      </c>
      <c r="M31" s="71" t="s">
        <v>1232</v>
      </c>
      <c r="N31" s="73" t="str">
        <f t="shared" si="0"/>
        <v>http://www.tandfebooks.com/isbn/9780203891896</v>
      </c>
    </row>
    <row r="32" spans="1:14">
      <c r="A32" s="67">
        <v>31</v>
      </c>
      <c r="B32" s="67" t="s">
        <v>14</v>
      </c>
      <c r="C32" s="67" t="s">
        <v>3819</v>
      </c>
      <c r="D32" s="68" t="s">
        <v>3820</v>
      </c>
      <c r="E32" s="68" t="s">
        <v>3821</v>
      </c>
      <c r="F32" s="67" t="s">
        <v>3822</v>
      </c>
      <c r="G32" s="67" t="s">
        <v>3823</v>
      </c>
      <c r="H32" s="67" t="s">
        <v>3824</v>
      </c>
      <c r="I32" s="67" t="s">
        <v>1206</v>
      </c>
      <c r="J32" s="67" t="s">
        <v>1206</v>
      </c>
      <c r="K32" s="67" t="s">
        <v>3825</v>
      </c>
      <c r="L32" s="67" t="s">
        <v>22</v>
      </c>
      <c r="M32" s="71" t="s">
        <v>1224</v>
      </c>
      <c r="N32" s="73" t="str">
        <f t="shared" si="0"/>
        <v>http://www.tandfebooks.com/isbn/9780203851661</v>
      </c>
    </row>
    <row r="33" spans="1:14">
      <c r="A33" s="67">
        <v>32</v>
      </c>
      <c r="B33" s="67" t="s">
        <v>14</v>
      </c>
      <c r="C33" s="67" t="s">
        <v>1297</v>
      </c>
      <c r="D33" s="68" t="s">
        <v>1298</v>
      </c>
      <c r="E33" s="68" t="s">
        <v>1299</v>
      </c>
      <c r="F33" s="67" t="s">
        <v>1300</v>
      </c>
      <c r="G33" s="67" t="s">
        <v>1301</v>
      </c>
      <c r="H33" s="67" t="s">
        <v>1302</v>
      </c>
      <c r="I33" s="67" t="s">
        <v>1206</v>
      </c>
      <c r="J33" s="67" t="s">
        <v>1206</v>
      </c>
      <c r="K33" s="67" t="s">
        <v>1303</v>
      </c>
      <c r="L33" s="67" t="s">
        <v>22</v>
      </c>
      <c r="M33" s="71" t="s">
        <v>1224</v>
      </c>
      <c r="N33" s="73" t="str">
        <f t="shared" si="0"/>
        <v>http://www.tandfebooks.com/isbn/9780203872345</v>
      </c>
    </row>
    <row r="34" spans="1:14">
      <c r="A34" s="67">
        <v>33</v>
      </c>
      <c r="B34" s="67" t="s">
        <v>14</v>
      </c>
      <c r="C34" s="67" t="s">
        <v>4481</v>
      </c>
      <c r="D34" s="68" t="s">
        <v>4482</v>
      </c>
      <c r="E34" s="68" t="s">
        <v>4483</v>
      </c>
      <c r="F34" s="67" t="s">
        <v>4484</v>
      </c>
      <c r="G34" s="67" t="s">
        <v>4485</v>
      </c>
      <c r="H34" s="67" t="s">
        <v>4486</v>
      </c>
      <c r="I34" s="67" t="s">
        <v>1206</v>
      </c>
      <c r="J34" s="67" t="s">
        <v>1206</v>
      </c>
      <c r="K34" s="67" t="s">
        <v>4487</v>
      </c>
      <c r="L34" s="67" t="s">
        <v>22</v>
      </c>
      <c r="M34" s="71" t="s">
        <v>1232</v>
      </c>
      <c r="N34" s="73" t="str">
        <f t="shared" si="0"/>
        <v>http://www.tandfebooks.com/isbn/9780203890226</v>
      </c>
    </row>
    <row r="35" spans="1:14">
      <c r="A35" s="67">
        <v>34</v>
      </c>
      <c r="B35" s="67" t="s">
        <v>14</v>
      </c>
      <c r="C35" s="67" t="s">
        <v>2436</v>
      </c>
      <c r="D35" s="68" t="s">
        <v>2437</v>
      </c>
      <c r="E35" s="68" t="s">
        <v>2438</v>
      </c>
      <c r="F35" s="67" t="s">
        <v>2439</v>
      </c>
      <c r="G35" s="67" t="s">
        <v>2440</v>
      </c>
      <c r="H35" s="67" t="s">
        <v>2441</v>
      </c>
      <c r="I35" s="67" t="s">
        <v>1206</v>
      </c>
      <c r="J35" s="67" t="s">
        <v>1206</v>
      </c>
      <c r="K35" s="67" t="s">
        <v>2442</v>
      </c>
      <c r="L35" s="67" t="s">
        <v>22</v>
      </c>
      <c r="M35" s="71" t="s">
        <v>2443</v>
      </c>
      <c r="N35" s="73" t="str">
        <f t="shared" si="0"/>
        <v>http://www.tandfebooks.com/isbn/9780203361269</v>
      </c>
    </row>
    <row r="36" spans="1:14">
      <c r="A36" s="67">
        <v>35</v>
      </c>
      <c r="B36" s="67" t="s">
        <v>14</v>
      </c>
      <c r="C36" s="67" t="s">
        <v>5013</v>
      </c>
      <c r="D36" s="68" t="s">
        <v>5014</v>
      </c>
      <c r="E36" s="68" t="s">
        <v>5015</v>
      </c>
      <c r="F36" s="67" t="s">
        <v>5016</v>
      </c>
      <c r="G36" s="67" t="s">
        <v>5017</v>
      </c>
      <c r="H36" s="67" t="s">
        <v>5018</v>
      </c>
      <c r="I36" s="67" t="s">
        <v>1206</v>
      </c>
      <c r="J36" s="67" t="s">
        <v>1206</v>
      </c>
      <c r="K36" s="67" t="s">
        <v>5019</v>
      </c>
      <c r="L36" s="67" t="s">
        <v>22</v>
      </c>
      <c r="M36" s="71" t="s">
        <v>1232</v>
      </c>
      <c r="N36" s="73" t="str">
        <f t="shared" si="0"/>
        <v>http://www.tandfebooks.com/isbn/9780203431511</v>
      </c>
    </row>
    <row r="37" spans="1:14">
      <c r="A37" s="67">
        <v>36</v>
      </c>
      <c r="B37" s="67" t="s">
        <v>14</v>
      </c>
      <c r="C37" s="67" t="s">
        <v>3316</v>
      </c>
      <c r="D37" s="68" t="s">
        <v>3317</v>
      </c>
      <c r="E37" s="68" t="s">
        <v>3318</v>
      </c>
      <c r="F37" s="67" t="s">
        <v>3319</v>
      </c>
      <c r="G37" s="67" t="s">
        <v>3320</v>
      </c>
      <c r="H37" s="67" t="s">
        <v>3321</v>
      </c>
      <c r="I37" s="67" t="s">
        <v>1206</v>
      </c>
      <c r="J37" s="67" t="s">
        <v>1206</v>
      </c>
      <c r="K37" s="67" t="s">
        <v>3322</v>
      </c>
      <c r="L37" s="67" t="s">
        <v>22</v>
      </c>
      <c r="M37" s="71" t="s">
        <v>1224</v>
      </c>
      <c r="N37" s="73" t="str">
        <f t="shared" si="0"/>
        <v>http://www.tandfebooks.com/isbn/9780203880197</v>
      </c>
    </row>
    <row r="38" spans="1:14">
      <c r="A38" s="67">
        <v>37</v>
      </c>
      <c r="B38" s="67" t="s">
        <v>14</v>
      </c>
      <c r="C38" s="67" t="s">
        <v>1426</v>
      </c>
      <c r="D38" s="68" t="s">
        <v>1427</v>
      </c>
      <c r="E38" s="68" t="s">
        <v>1428</v>
      </c>
      <c r="F38" s="67" t="s">
        <v>1429</v>
      </c>
      <c r="G38" s="67" t="s">
        <v>1430</v>
      </c>
      <c r="H38" s="67" t="s">
        <v>1431</v>
      </c>
      <c r="I38" s="67" t="s">
        <v>1206</v>
      </c>
      <c r="J38" s="67" t="s">
        <v>1206</v>
      </c>
      <c r="K38" s="67" t="s">
        <v>1432</v>
      </c>
      <c r="L38" s="67" t="s">
        <v>22</v>
      </c>
      <c r="M38" s="71" t="s">
        <v>1224</v>
      </c>
      <c r="N38" s="73" t="str">
        <f t="shared" si="0"/>
        <v>http://www.tandfebooks.com/isbn/9780203863589</v>
      </c>
    </row>
    <row r="39" spans="1:14">
      <c r="A39" s="67">
        <v>38</v>
      </c>
      <c r="B39" s="67" t="s">
        <v>14</v>
      </c>
      <c r="C39" s="67" t="s">
        <v>1426</v>
      </c>
      <c r="D39" s="68" t="s">
        <v>2541</v>
      </c>
      <c r="E39" s="68" t="s">
        <v>2542</v>
      </c>
      <c r="F39" s="67" t="s">
        <v>2543</v>
      </c>
      <c r="G39" s="67" t="s">
        <v>2544</v>
      </c>
      <c r="H39" s="67" t="s">
        <v>2545</v>
      </c>
      <c r="I39" s="67" t="s">
        <v>1206</v>
      </c>
      <c r="J39" s="67" t="s">
        <v>1206</v>
      </c>
      <c r="K39" s="67" t="s">
        <v>2546</v>
      </c>
      <c r="L39" s="67" t="s">
        <v>22</v>
      </c>
      <c r="M39" s="71" t="s">
        <v>1224</v>
      </c>
      <c r="N39" s="73" t="str">
        <f t="shared" si="0"/>
        <v>http://www.tandfebooks.com/isbn/9780203872659</v>
      </c>
    </row>
    <row r="40" spans="1:14">
      <c r="A40" s="67">
        <v>39</v>
      </c>
      <c r="B40" s="67" t="s">
        <v>14</v>
      </c>
      <c r="C40" s="67" t="s">
        <v>1447</v>
      </c>
      <c r="D40" s="68" t="s">
        <v>1448</v>
      </c>
      <c r="E40" s="68" t="s">
        <v>1449</v>
      </c>
      <c r="F40" s="67" t="s">
        <v>1450</v>
      </c>
      <c r="G40" s="67" t="s">
        <v>1451</v>
      </c>
      <c r="H40" s="67" t="s">
        <v>1452</v>
      </c>
      <c r="I40" s="67" t="s">
        <v>1206</v>
      </c>
      <c r="J40" s="67" t="s">
        <v>1206</v>
      </c>
      <c r="K40" s="67" t="s">
        <v>1453</v>
      </c>
      <c r="L40" s="67" t="s">
        <v>22</v>
      </c>
      <c r="M40" s="71" t="s">
        <v>1232</v>
      </c>
      <c r="N40" s="73" t="str">
        <f t="shared" si="0"/>
        <v>http://www.tandfebooks.com/isbn/9780203928776</v>
      </c>
    </row>
    <row r="41" spans="1:14">
      <c r="A41" s="67">
        <v>40</v>
      </c>
      <c r="B41" s="67" t="s">
        <v>14</v>
      </c>
      <c r="C41" s="67" t="s">
        <v>1923</v>
      </c>
      <c r="D41" s="68" t="s">
        <v>1924</v>
      </c>
      <c r="E41" s="68" t="s">
        <v>1925</v>
      </c>
      <c r="F41" s="67" t="s">
        <v>1926</v>
      </c>
      <c r="G41" s="67" t="s">
        <v>1927</v>
      </c>
      <c r="H41" s="67" t="s">
        <v>1928</v>
      </c>
      <c r="I41" s="67" t="s">
        <v>1206</v>
      </c>
      <c r="J41" s="67" t="s">
        <v>1206</v>
      </c>
      <c r="K41" s="67" t="s">
        <v>1929</v>
      </c>
      <c r="L41" s="67" t="s">
        <v>1585</v>
      </c>
      <c r="M41" s="71" t="s">
        <v>1521</v>
      </c>
      <c r="N41" s="73" t="str">
        <f t="shared" si="0"/>
        <v>http://www.tandfebooks.com/isbn/9780203932698</v>
      </c>
    </row>
    <row r="42" spans="1:14">
      <c r="A42" s="67">
        <v>41</v>
      </c>
      <c r="B42" s="67" t="s">
        <v>14</v>
      </c>
      <c r="C42" s="67" t="s">
        <v>1454</v>
      </c>
      <c r="D42" s="68" t="s">
        <v>1455</v>
      </c>
      <c r="E42" s="68" t="s">
        <v>1456</v>
      </c>
      <c r="F42" s="67" t="s">
        <v>1457</v>
      </c>
      <c r="G42" s="67" t="s">
        <v>1458</v>
      </c>
      <c r="H42" s="67" t="s">
        <v>1459</v>
      </c>
      <c r="I42" s="67" t="s">
        <v>1206</v>
      </c>
      <c r="J42" s="67" t="s">
        <v>1419</v>
      </c>
      <c r="K42" s="67" t="s">
        <v>1460</v>
      </c>
      <c r="L42" s="67" t="s">
        <v>22</v>
      </c>
      <c r="M42" s="71" t="s">
        <v>1224</v>
      </c>
      <c r="N42" s="73" t="str">
        <f t="shared" si="0"/>
        <v>http://www.tandfebooks.com/isbn/9780203871966</v>
      </c>
    </row>
    <row r="43" spans="1:14">
      <c r="A43" s="67">
        <v>42</v>
      </c>
      <c r="B43" s="67" t="s">
        <v>14</v>
      </c>
      <c r="C43" s="67" t="s">
        <v>5188</v>
      </c>
      <c r="D43" s="68" t="s">
        <v>5189</v>
      </c>
      <c r="E43" s="68" t="s">
        <v>5190</v>
      </c>
      <c r="F43" s="67" t="s">
        <v>5191</v>
      </c>
      <c r="G43" s="67" t="s">
        <v>5192</v>
      </c>
      <c r="H43" s="67" t="s">
        <v>5193</v>
      </c>
      <c r="I43" s="67" t="s">
        <v>1206</v>
      </c>
      <c r="J43" s="67" t="s">
        <v>1206</v>
      </c>
      <c r="K43" s="67" t="s">
        <v>5194</v>
      </c>
      <c r="L43" s="67" t="s">
        <v>22</v>
      </c>
      <c r="M43" s="71" t="s">
        <v>1224</v>
      </c>
      <c r="N43" s="73" t="str">
        <f t="shared" si="0"/>
        <v>http://www.tandfebooks.com/isbn/9780203886427</v>
      </c>
    </row>
    <row r="44" spans="1:14">
      <c r="A44" s="67">
        <v>43</v>
      </c>
      <c r="B44" s="67" t="s">
        <v>14</v>
      </c>
      <c r="C44" s="67" t="s">
        <v>2348</v>
      </c>
      <c r="D44" s="68" t="s">
        <v>2349</v>
      </c>
      <c r="E44" s="68" t="s">
        <v>2350</v>
      </c>
      <c r="F44" s="67" t="s">
        <v>2351</v>
      </c>
      <c r="G44" s="67" t="s">
        <v>2352</v>
      </c>
      <c r="H44" s="67" t="s">
        <v>2353</v>
      </c>
      <c r="I44" s="67" t="s">
        <v>1206</v>
      </c>
      <c r="J44" s="67" t="s">
        <v>1206</v>
      </c>
      <c r="K44" s="67" t="s">
        <v>2354</v>
      </c>
      <c r="L44" s="67" t="s">
        <v>22</v>
      </c>
      <c r="M44" s="71" t="s">
        <v>1232</v>
      </c>
      <c r="N44" s="73" t="str">
        <f t="shared" si="0"/>
        <v>http://www.tandfebooks.com/isbn/9780203799307</v>
      </c>
    </row>
    <row r="45" spans="1:14">
      <c r="A45" s="67">
        <v>44</v>
      </c>
      <c r="B45" s="67" t="s">
        <v>14</v>
      </c>
      <c r="C45" s="67" t="s">
        <v>2574</v>
      </c>
      <c r="D45" s="68" t="s">
        <v>2575</v>
      </c>
      <c r="E45" s="68" t="s">
        <v>2576</v>
      </c>
      <c r="F45" s="67" t="s">
        <v>2577</v>
      </c>
      <c r="G45" s="67" t="s">
        <v>2578</v>
      </c>
      <c r="H45" s="67" t="s">
        <v>2579</v>
      </c>
      <c r="I45" s="67" t="s">
        <v>1206</v>
      </c>
      <c r="J45" s="67" t="s">
        <v>1206</v>
      </c>
      <c r="K45" s="67" t="s">
        <v>2580</v>
      </c>
      <c r="L45" s="67" t="s">
        <v>22</v>
      </c>
      <c r="M45" s="71" t="s">
        <v>1521</v>
      </c>
      <c r="N45" s="73" t="str">
        <f t="shared" si="0"/>
        <v>http://www.tandfebooks.com/isbn/9780203414057</v>
      </c>
    </row>
    <row r="46" spans="1:14">
      <c r="A46" s="67">
        <v>45</v>
      </c>
      <c r="B46" s="67" t="s">
        <v>14</v>
      </c>
      <c r="C46" s="67" t="s">
        <v>2574</v>
      </c>
      <c r="D46" s="68" t="s">
        <v>3754</v>
      </c>
      <c r="E46" s="68" t="s">
        <v>3755</v>
      </c>
      <c r="F46" s="67" t="s">
        <v>3756</v>
      </c>
      <c r="G46" s="67" t="s">
        <v>3757</v>
      </c>
      <c r="H46" s="67" t="s">
        <v>3758</v>
      </c>
      <c r="I46" s="67" t="s">
        <v>1206</v>
      </c>
      <c r="J46" s="67" t="s">
        <v>1206</v>
      </c>
      <c r="K46" s="67" t="s">
        <v>3759</v>
      </c>
      <c r="L46" s="67" t="s">
        <v>22</v>
      </c>
      <c r="M46" s="71" t="s">
        <v>1208</v>
      </c>
      <c r="N46" s="73" t="str">
        <f t="shared" si="0"/>
        <v>http://www.tandfebooks.com/isbn/9780203968222</v>
      </c>
    </row>
    <row r="47" spans="1:14">
      <c r="A47" s="67">
        <v>46</v>
      </c>
      <c r="B47" s="67" t="s">
        <v>14</v>
      </c>
      <c r="C47" s="67" t="s">
        <v>5006</v>
      </c>
      <c r="D47" s="68" t="s">
        <v>5007</v>
      </c>
      <c r="E47" s="68" t="s">
        <v>5008</v>
      </c>
      <c r="F47" s="67" t="s">
        <v>5009</v>
      </c>
      <c r="G47" s="67" t="s">
        <v>5010</v>
      </c>
      <c r="H47" s="67" t="s">
        <v>5011</v>
      </c>
      <c r="I47" s="67" t="s">
        <v>1206</v>
      </c>
      <c r="J47" s="67" t="s">
        <v>1206</v>
      </c>
      <c r="K47" s="67" t="s">
        <v>5012</v>
      </c>
      <c r="L47" s="67" t="s">
        <v>22</v>
      </c>
      <c r="M47" s="71" t="s">
        <v>1224</v>
      </c>
      <c r="N47" s="73" t="str">
        <f t="shared" si="0"/>
        <v>http://www.tandfebooks.com/isbn/9780203940792</v>
      </c>
    </row>
    <row r="48" spans="1:14">
      <c r="A48" s="67">
        <v>47</v>
      </c>
      <c r="B48" s="67" t="s">
        <v>14</v>
      </c>
      <c r="C48" s="67" t="s">
        <v>2581</v>
      </c>
      <c r="D48" s="68" t="s">
        <v>2582</v>
      </c>
      <c r="E48" s="68" t="s">
        <v>2583</v>
      </c>
      <c r="F48" s="67" t="s">
        <v>2584</v>
      </c>
      <c r="G48" s="67" t="s">
        <v>2585</v>
      </c>
      <c r="H48" s="67" t="s">
        <v>2586</v>
      </c>
      <c r="I48" s="67" t="s">
        <v>1206</v>
      </c>
      <c r="J48" s="67" t="s">
        <v>1206</v>
      </c>
      <c r="K48" s="67" t="s">
        <v>2587</v>
      </c>
      <c r="L48" s="67" t="s">
        <v>22</v>
      </c>
      <c r="M48" s="71" t="s">
        <v>1224</v>
      </c>
      <c r="N48" s="73" t="str">
        <f t="shared" si="0"/>
        <v>http://www.tandfebooks.com/isbn/9780203878415</v>
      </c>
    </row>
    <row r="49" spans="1:14">
      <c r="A49" s="67">
        <v>48</v>
      </c>
      <c r="B49" s="67" t="s">
        <v>14</v>
      </c>
      <c r="C49" s="67" t="s">
        <v>3259</v>
      </c>
      <c r="D49" s="68" t="s">
        <v>3260</v>
      </c>
      <c r="E49" s="68" t="s">
        <v>3261</v>
      </c>
      <c r="F49" s="67" t="s">
        <v>3262</v>
      </c>
      <c r="G49" s="67" t="s">
        <v>3263</v>
      </c>
      <c r="H49" s="67" t="s">
        <v>3264</v>
      </c>
      <c r="I49" s="67" t="s">
        <v>1206</v>
      </c>
      <c r="J49" s="67" t="s">
        <v>1206</v>
      </c>
      <c r="K49" s="67" t="s">
        <v>3265</v>
      </c>
      <c r="L49" s="67" t="s">
        <v>22</v>
      </c>
      <c r="M49" s="71" t="s">
        <v>1208</v>
      </c>
      <c r="N49" s="73" t="str">
        <f t="shared" si="0"/>
        <v>http://www.tandfebooks.com/isbn/9780203088203</v>
      </c>
    </row>
    <row r="50" spans="1:14">
      <c r="A50" s="67">
        <v>49</v>
      </c>
      <c r="B50" s="67" t="s">
        <v>14</v>
      </c>
      <c r="C50" s="67" t="s">
        <v>1543</v>
      </c>
      <c r="D50" s="68" t="s">
        <v>1544</v>
      </c>
      <c r="E50" s="68" t="s">
        <v>1545</v>
      </c>
      <c r="F50" s="67" t="s">
        <v>1546</v>
      </c>
      <c r="G50" s="67" t="s">
        <v>1547</v>
      </c>
      <c r="H50" s="67" t="s">
        <v>1548</v>
      </c>
      <c r="I50" s="67" t="s">
        <v>1206</v>
      </c>
      <c r="J50" s="67" t="s">
        <v>1206</v>
      </c>
      <c r="K50" s="67" t="s">
        <v>1549</v>
      </c>
      <c r="L50" s="67" t="s">
        <v>22</v>
      </c>
      <c r="M50" s="71" t="s">
        <v>1224</v>
      </c>
      <c r="N50" s="73" t="str">
        <f t="shared" si="0"/>
        <v>http://www.tandfebooks.com/isbn/9780203881293</v>
      </c>
    </row>
    <row r="51" spans="1:14">
      <c r="A51" s="67">
        <v>50</v>
      </c>
      <c r="B51" s="67" t="s">
        <v>14</v>
      </c>
      <c r="C51" s="67" t="s">
        <v>2147</v>
      </c>
      <c r="D51" s="68" t="s">
        <v>2148</v>
      </c>
      <c r="E51" s="68" t="s">
        <v>2149</v>
      </c>
      <c r="F51" s="67" t="s">
        <v>2150</v>
      </c>
      <c r="G51" s="67" t="s">
        <v>2151</v>
      </c>
      <c r="H51" s="67" t="s">
        <v>2152</v>
      </c>
      <c r="I51" s="67" t="s">
        <v>1206</v>
      </c>
      <c r="J51" s="67" t="s">
        <v>1206</v>
      </c>
      <c r="K51" s="67" t="s">
        <v>2153</v>
      </c>
      <c r="L51" s="67" t="s">
        <v>22</v>
      </c>
      <c r="M51" s="71" t="s">
        <v>1224</v>
      </c>
      <c r="N51" s="73" t="str">
        <f t="shared" si="0"/>
        <v>http://www.tandfebooks.com/isbn/9780203875612</v>
      </c>
    </row>
    <row r="52" spans="1:14">
      <c r="A52" s="67">
        <v>51</v>
      </c>
      <c r="B52" s="67" t="s">
        <v>14</v>
      </c>
      <c r="C52" s="67" t="s">
        <v>2147</v>
      </c>
      <c r="D52" s="68" t="s">
        <v>2216</v>
      </c>
      <c r="E52" s="68" t="s">
        <v>2217</v>
      </c>
      <c r="F52" s="67" t="s">
        <v>2218</v>
      </c>
      <c r="G52" s="67" t="s">
        <v>2219</v>
      </c>
      <c r="H52" s="67" t="s">
        <v>2220</v>
      </c>
      <c r="I52" s="67" t="s">
        <v>1206</v>
      </c>
      <c r="J52" s="67" t="s">
        <v>1206</v>
      </c>
      <c r="K52" s="67" t="s">
        <v>2221</v>
      </c>
      <c r="L52" s="67" t="s">
        <v>22</v>
      </c>
      <c r="M52" s="71" t="s">
        <v>1232</v>
      </c>
      <c r="N52" s="73" t="str">
        <f t="shared" si="0"/>
        <v>http://www.tandfebooks.com/isbn/9780203449202</v>
      </c>
    </row>
    <row r="53" spans="1:14">
      <c r="A53" s="67">
        <v>52</v>
      </c>
      <c r="B53" s="67" t="s">
        <v>14</v>
      </c>
      <c r="C53" s="67" t="s">
        <v>3062</v>
      </c>
      <c r="D53" s="68" t="s">
        <v>3063</v>
      </c>
      <c r="E53" s="68" t="s">
        <v>3064</v>
      </c>
      <c r="F53" s="67" t="s">
        <v>3065</v>
      </c>
      <c r="G53" s="67" t="s">
        <v>3066</v>
      </c>
      <c r="H53" s="67" t="s">
        <v>3067</v>
      </c>
      <c r="I53" s="67" t="s">
        <v>1206</v>
      </c>
      <c r="J53" s="67" t="s">
        <v>1206</v>
      </c>
      <c r="K53" s="67" t="s">
        <v>3068</v>
      </c>
      <c r="L53" s="67" t="s">
        <v>22</v>
      </c>
      <c r="M53" s="71" t="s">
        <v>1232</v>
      </c>
      <c r="N53" s="73" t="str">
        <f t="shared" si="0"/>
        <v>http://www.tandfebooks.com/isbn/9780203886410</v>
      </c>
    </row>
    <row r="54" spans="1:14">
      <c r="A54" s="67">
        <v>53</v>
      </c>
      <c r="B54" s="67" t="s">
        <v>14</v>
      </c>
      <c r="C54" s="67" t="s">
        <v>3991</v>
      </c>
      <c r="D54" s="68" t="s">
        <v>3992</v>
      </c>
      <c r="E54" s="68" t="s">
        <v>228</v>
      </c>
      <c r="F54" s="67" t="s">
        <v>3993</v>
      </c>
      <c r="G54" s="67" t="s">
        <v>3994</v>
      </c>
      <c r="H54" s="67" t="s">
        <v>3995</v>
      </c>
      <c r="I54" s="67" t="s">
        <v>1206</v>
      </c>
      <c r="J54" s="67" t="s">
        <v>1206</v>
      </c>
      <c r="K54" s="67" t="s">
        <v>3996</v>
      </c>
      <c r="L54" s="67" t="s">
        <v>22</v>
      </c>
      <c r="M54" s="71" t="s">
        <v>1224</v>
      </c>
      <c r="N54" s="73" t="str">
        <f t="shared" si="0"/>
        <v>http://www.tandfebooks.com/isbn/9780203880920</v>
      </c>
    </row>
    <row r="55" spans="1:14">
      <c r="A55" s="67">
        <v>54</v>
      </c>
      <c r="B55" s="67" t="s">
        <v>14</v>
      </c>
      <c r="C55" s="67" t="s">
        <v>2534</v>
      </c>
      <c r="D55" s="68" t="s">
        <v>2535</v>
      </c>
      <c r="E55" s="68" t="s">
        <v>2536</v>
      </c>
      <c r="F55" s="67" t="s">
        <v>2537</v>
      </c>
      <c r="G55" s="67" t="s">
        <v>2538</v>
      </c>
      <c r="H55" s="67" t="s">
        <v>2539</v>
      </c>
      <c r="I55" s="67" t="s">
        <v>1206</v>
      </c>
      <c r="J55" s="67" t="s">
        <v>1206</v>
      </c>
      <c r="K55" s="67" t="s">
        <v>2540</v>
      </c>
      <c r="L55" s="67" t="s">
        <v>22</v>
      </c>
      <c r="M55" s="71" t="s">
        <v>1224</v>
      </c>
      <c r="N55" s="73" t="str">
        <f t="shared" si="0"/>
        <v>http://www.tandfebooks.com/isbn/9780203869291</v>
      </c>
    </row>
    <row r="56" spans="1:14">
      <c r="A56" s="67">
        <v>55</v>
      </c>
      <c r="B56" s="67" t="s">
        <v>14</v>
      </c>
      <c r="C56" s="67" t="s">
        <v>4357</v>
      </c>
      <c r="D56" s="68" t="s">
        <v>4358</v>
      </c>
      <c r="E56" s="68" t="s">
        <v>4359</v>
      </c>
      <c r="F56" s="67" t="s">
        <v>4360</v>
      </c>
      <c r="G56" s="67" t="s">
        <v>4361</v>
      </c>
      <c r="H56" s="67" t="s">
        <v>4362</v>
      </c>
      <c r="I56" s="67" t="s">
        <v>1206</v>
      </c>
      <c r="J56" s="67" t="s">
        <v>1206</v>
      </c>
      <c r="K56" s="67" t="s">
        <v>4363</v>
      </c>
      <c r="L56" s="67" t="s">
        <v>22</v>
      </c>
      <c r="M56" s="71" t="s">
        <v>1224</v>
      </c>
      <c r="N56" s="73" t="str">
        <f t="shared" si="0"/>
        <v>http://www.tandfebooks.com/isbn/9780203878286</v>
      </c>
    </row>
    <row r="57" spans="1:14">
      <c r="A57" s="67">
        <v>56</v>
      </c>
      <c r="B57" s="67" t="s">
        <v>14</v>
      </c>
      <c r="C57" s="67" t="s">
        <v>2017</v>
      </c>
      <c r="D57" s="68" t="s">
        <v>2018</v>
      </c>
      <c r="E57" s="68" t="s">
        <v>2019</v>
      </c>
      <c r="F57" s="67" t="s">
        <v>2020</v>
      </c>
      <c r="G57" s="67" t="s">
        <v>2021</v>
      </c>
      <c r="H57" s="67" t="s">
        <v>2022</v>
      </c>
      <c r="I57" s="67" t="s">
        <v>1206</v>
      </c>
      <c r="J57" s="67" t="s">
        <v>1206</v>
      </c>
      <c r="K57" s="67" t="s">
        <v>2023</v>
      </c>
      <c r="L57" s="67" t="s">
        <v>22</v>
      </c>
      <c r="M57" s="71" t="s">
        <v>1224</v>
      </c>
      <c r="N57" s="73" t="str">
        <f t="shared" si="0"/>
        <v>http://www.tandfebooks.com/isbn/9780203892459</v>
      </c>
    </row>
    <row r="58" spans="1:14">
      <c r="A58" s="67">
        <v>57</v>
      </c>
      <c r="B58" s="67" t="s">
        <v>14</v>
      </c>
      <c r="C58" s="67" t="s">
        <v>4770</v>
      </c>
      <c r="D58" s="68" t="s">
        <v>4771</v>
      </c>
      <c r="E58" s="68" t="s">
        <v>4772</v>
      </c>
      <c r="F58" s="67" t="s">
        <v>4773</v>
      </c>
      <c r="G58" s="67" t="s">
        <v>4774</v>
      </c>
      <c r="H58" s="67" t="s">
        <v>4775</v>
      </c>
      <c r="I58" s="67" t="s">
        <v>1206</v>
      </c>
      <c r="J58" s="67" t="s">
        <v>1206</v>
      </c>
      <c r="K58" s="67" t="s">
        <v>4776</v>
      </c>
      <c r="L58" s="67" t="s">
        <v>22</v>
      </c>
      <c r="M58" s="71" t="s">
        <v>1224</v>
      </c>
      <c r="N58" s="73" t="str">
        <f t="shared" si="0"/>
        <v>http://www.tandfebooks.com/isbn/9780203875193</v>
      </c>
    </row>
    <row r="59" spans="1:14">
      <c r="A59" s="67">
        <v>58</v>
      </c>
      <c r="B59" s="67" t="s">
        <v>14</v>
      </c>
      <c r="C59" s="67" t="s">
        <v>4020</v>
      </c>
      <c r="D59" s="68" t="s">
        <v>4021</v>
      </c>
      <c r="E59" s="68" t="s">
        <v>4022</v>
      </c>
      <c r="F59" s="67" t="s">
        <v>4023</v>
      </c>
      <c r="G59" s="67" t="s">
        <v>4024</v>
      </c>
      <c r="H59" s="67" t="s">
        <v>4025</v>
      </c>
      <c r="I59" s="67" t="s">
        <v>1206</v>
      </c>
      <c r="J59" s="67" t="s">
        <v>1419</v>
      </c>
      <c r="K59" s="67" t="s">
        <v>4026</v>
      </c>
      <c r="L59" s="67" t="s">
        <v>1585</v>
      </c>
      <c r="M59" s="71" t="s">
        <v>1224</v>
      </c>
      <c r="N59" s="73" t="str">
        <f t="shared" si="0"/>
        <v>http://www.tandfebooks.com/isbn/9780203879160</v>
      </c>
    </row>
    <row r="60" spans="1:14">
      <c r="A60" s="67">
        <v>59</v>
      </c>
      <c r="B60" s="67" t="s">
        <v>14</v>
      </c>
      <c r="C60" s="67" t="s">
        <v>3940</v>
      </c>
      <c r="D60" s="68" t="s">
        <v>3941</v>
      </c>
      <c r="E60" s="68" t="s">
        <v>3942</v>
      </c>
      <c r="F60" s="67" t="s">
        <v>3943</v>
      </c>
      <c r="G60" s="67" t="s">
        <v>3944</v>
      </c>
      <c r="H60" s="67" t="s">
        <v>3945</v>
      </c>
      <c r="I60" s="67" t="s">
        <v>1206</v>
      </c>
      <c r="J60" s="67" t="s">
        <v>1206</v>
      </c>
      <c r="K60" s="67" t="s">
        <v>3946</v>
      </c>
      <c r="L60" s="67" t="s">
        <v>22</v>
      </c>
      <c r="M60" s="71" t="s">
        <v>1224</v>
      </c>
      <c r="N60" s="73" t="str">
        <f t="shared" si="0"/>
        <v>http://www.tandfebooks.com/isbn/9780203865873</v>
      </c>
    </row>
    <row r="61" spans="1:14">
      <c r="A61" s="67">
        <v>60</v>
      </c>
      <c r="B61" s="67" t="s">
        <v>14</v>
      </c>
      <c r="C61" s="67" t="s">
        <v>5039</v>
      </c>
      <c r="D61" s="68" t="s">
        <v>5040</v>
      </c>
      <c r="E61" s="68" t="s">
        <v>5041</v>
      </c>
      <c r="F61" s="67" t="s">
        <v>5042</v>
      </c>
      <c r="G61" s="67" t="s">
        <v>5043</v>
      </c>
      <c r="H61" s="67" t="s">
        <v>5044</v>
      </c>
      <c r="I61" s="67" t="s">
        <v>1206</v>
      </c>
      <c r="J61" s="67" t="s">
        <v>1419</v>
      </c>
      <c r="K61" s="67" t="s">
        <v>5045</v>
      </c>
      <c r="L61" s="67" t="s">
        <v>1585</v>
      </c>
      <c r="M61" s="71" t="s">
        <v>1232</v>
      </c>
      <c r="N61" s="73" t="str">
        <f t="shared" si="0"/>
        <v>http://www.tandfebooks.com/isbn/9780203882436</v>
      </c>
    </row>
    <row r="62" spans="1:14">
      <c r="A62" s="67">
        <v>61</v>
      </c>
      <c r="B62" s="67" t="s">
        <v>14</v>
      </c>
      <c r="C62" s="67" t="s">
        <v>1578</v>
      </c>
      <c r="D62" s="68" t="s">
        <v>1579</v>
      </c>
      <c r="E62" s="68" t="s">
        <v>1580</v>
      </c>
      <c r="F62" s="67" t="s">
        <v>1581</v>
      </c>
      <c r="G62" s="67" t="s">
        <v>1582</v>
      </c>
      <c r="H62" s="67" t="s">
        <v>1583</v>
      </c>
      <c r="I62" s="67" t="s">
        <v>1206</v>
      </c>
      <c r="J62" s="67" t="s">
        <v>1419</v>
      </c>
      <c r="K62" s="67" t="s">
        <v>1584</v>
      </c>
      <c r="L62" s="67" t="s">
        <v>1585</v>
      </c>
      <c r="M62" s="71" t="s">
        <v>1224</v>
      </c>
      <c r="N62" s="73" t="str">
        <f t="shared" si="0"/>
        <v>http://www.tandfebooks.com/isbn/9780203874226</v>
      </c>
    </row>
    <row r="63" spans="1:14">
      <c r="A63" s="67">
        <v>62</v>
      </c>
      <c r="B63" s="67" t="s">
        <v>14</v>
      </c>
      <c r="C63" s="67" t="s">
        <v>4925</v>
      </c>
      <c r="D63" s="68" t="s">
        <v>4926</v>
      </c>
      <c r="E63" s="68" t="s">
        <v>4927</v>
      </c>
      <c r="F63" s="67" t="s">
        <v>4928</v>
      </c>
      <c r="G63" s="67" t="s">
        <v>4929</v>
      </c>
      <c r="H63" s="67" t="s">
        <v>4930</v>
      </c>
      <c r="I63" s="67" t="s">
        <v>1206</v>
      </c>
      <c r="J63" s="67" t="s">
        <v>1206</v>
      </c>
      <c r="K63" s="67" t="s">
        <v>4931</v>
      </c>
      <c r="L63" s="67" t="s">
        <v>22</v>
      </c>
      <c r="M63" s="71" t="s">
        <v>4932</v>
      </c>
      <c r="N63" s="73" t="str">
        <f t="shared" si="0"/>
        <v>http://www.tandfebooks.com/isbn/9780203589199</v>
      </c>
    </row>
    <row r="64" spans="1:14">
      <c r="A64" s="67">
        <v>63</v>
      </c>
      <c r="B64" s="67" t="s">
        <v>14</v>
      </c>
      <c r="C64" s="67" t="s">
        <v>1502</v>
      </c>
      <c r="D64" s="68" t="s">
        <v>1503</v>
      </c>
      <c r="E64" s="68" t="s">
        <v>1504</v>
      </c>
      <c r="F64" s="67" t="s">
        <v>1505</v>
      </c>
      <c r="G64" s="67" t="s">
        <v>1506</v>
      </c>
      <c r="H64" s="67" t="s">
        <v>1507</v>
      </c>
      <c r="I64" s="67" t="s">
        <v>1206</v>
      </c>
      <c r="J64" s="67" t="s">
        <v>1206</v>
      </c>
      <c r="K64" s="67" t="s">
        <v>1508</v>
      </c>
      <c r="L64" s="67" t="s">
        <v>22</v>
      </c>
      <c r="M64" s="71" t="s">
        <v>1224</v>
      </c>
      <c r="N64" s="73" t="str">
        <f t="shared" si="0"/>
        <v>http://www.tandfebooks.com/isbn/9780203356777</v>
      </c>
    </row>
    <row r="65" spans="1:14">
      <c r="A65" s="67">
        <v>64</v>
      </c>
      <c r="B65" s="67" t="s">
        <v>14</v>
      </c>
      <c r="C65" s="67" t="s">
        <v>2484</v>
      </c>
      <c r="D65" s="68" t="s">
        <v>829</v>
      </c>
      <c r="E65" s="68" t="s">
        <v>2485</v>
      </c>
      <c r="F65" s="67" t="s">
        <v>2486</v>
      </c>
      <c r="G65" s="67" t="s">
        <v>2487</v>
      </c>
      <c r="H65" s="67" t="s">
        <v>2488</v>
      </c>
      <c r="I65" s="67" t="s">
        <v>1206</v>
      </c>
      <c r="J65" s="67" t="s">
        <v>1206</v>
      </c>
      <c r="K65" s="67" t="s">
        <v>2489</v>
      </c>
      <c r="L65" s="67" t="s">
        <v>1585</v>
      </c>
      <c r="M65" s="71" t="s">
        <v>1224</v>
      </c>
      <c r="N65" s="73" t="str">
        <f t="shared" si="0"/>
        <v>http://www.tandfebooks.com/isbn/9780203878408</v>
      </c>
    </row>
    <row r="66" spans="1:14">
      <c r="A66" s="67">
        <v>65</v>
      </c>
      <c r="B66" s="67" t="s">
        <v>14</v>
      </c>
      <c r="C66" s="67" t="s">
        <v>2484</v>
      </c>
      <c r="D66" s="68" t="s">
        <v>829</v>
      </c>
      <c r="E66" s="68" t="s">
        <v>3942</v>
      </c>
      <c r="F66" s="67" t="s">
        <v>4588</v>
      </c>
      <c r="G66" s="67" t="s">
        <v>4589</v>
      </c>
      <c r="H66" s="67" t="s">
        <v>4590</v>
      </c>
      <c r="I66" s="67" t="s">
        <v>1206</v>
      </c>
      <c r="J66" s="67" t="s">
        <v>1206</v>
      </c>
      <c r="K66" s="67" t="s">
        <v>4591</v>
      </c>
      <c r="L66" s="67" t="s">
        <v>1585</v>
      </c>
      <c r="M66" s="71" t="s">
        <v>1521</v>
      </c>
      <c r="N66" s="73" t="str">
        <f t="shared" ref="N66:N129" si="1">HYPERLINK("http://www.tandfebooks.com/isbn/" &amp; F66)</f>
        <v>http://www.tandfebooks.com/isbn/9780203799406</v>
      </c>
    </row>
    <row r="67" spans="1:14">
      <c r="A67" s="67">
        <v>66</v>
      </c>
      <c r="B67" s="67" t="s">
        <v>14</v>
      </c>
      <c r="C67" s="67" t="s">
        <v>1495</v>
      </c>
      <c r="D67" s="68" t="s">
        <v>1496</v>
      </c>
      <c r="E67" s="68" t="s">
        <v>1497</v>
      </c>
      <c r="F67" s="67" t="s">
        <v>1498</v>
      </c>
      <c r="G67" s="67" t="s">
        <v>1499</v>
      </c>
      <c r="H67" s="67" t="s">
        <v>1500</v>
      </c>
      <c r="I67" s="67" t="s">
        <v>1206</v>
      </c>
      <c r="J67" s="67" t="s">
        <v>1266</v>
      </c>
      <c r="K67" s="67" t="s">
        <v>1501</v>
      </c>
      <c r="L67" s="67" t="s">
        <v>22</v>
      </c>
      <c r="M67" s="71" t="s">
        <v>1224</v>
      </c>
      <c r="N67" s="73" t="str">
        <f t="shared" si="1"/>
        <v>http://www.tandfebooks.com/isbn/9780203880906</v>
      </c>
    </row>
    <row r="68" spans="1:14">
      <c r="A68" s="67">
        <v>67</v>
      </c>
      <c r="B68" s="67" t="s">
        <v>14</v>
      </c>
      <c r="C68" s="67" t="s">
        <v>2243</v>
      </c>
      <c r="D68" s="68" t="s">
        <v>3687</v>
      </c>
      <c r="E68" s="68" t="s">
        <v>3688</v>
      </c>
      <c r="F68" s="67" t="s">
        <v>3689</v>
      </c>
      <c r="G68" s="67" t="s">
        <v>3690</v>
      </c>
      <c r="H68" s="67" t="s">
        <v>3691</v>
      </c>
      <c r="I68" s="67" t="s">
        <v>1206</v>
      </c>
      <c r="J68" s="67" t="s">
        <v>1206</v>
      </c>
      <c r="K68" s="67" t="s">
        <v>3692</v>
      </c>
      <c r="L68" s="67" t="s">
        <v>22</v>
      </c>
      <c r="M68" s="71" t="s">
        <v>1224</v>
      </c>
      <c r="N68" s="73" t="str">
        <f t="shared" si="1"/>
        <v>http://www.tandfebooks.com/isbn/9780203871904</v>
      </c>
    </row>
    <row r="69" spans="1:14">
      <c r="A69" s="67">
        <v>68</v>
      </c>
      <c r="B69" s="67" t="s">
        <v>14</v>
      </c>
      <c r="C69" s="67" t="s">
        <v>2243</v>
      </c>
      <c r="D69" s="68" t="s">
        <v>1441</v>
      </c>
      <c r="E69" s="68" t="s">
        <v>3222</v>
      </c>
      <c r="F69" s="67" t="s">
        <v>3223</v>
      </c>
      <c r="G69" s="67" t="s">
        <v>3224</v>
      </c>
      <c r="H69" s="67" t="s">
        <v>3225</v>
      </c>
      <c r="I69" s="67" t="s">
        <v>1206</v>
      </c>
      <c r="J69" s="67" t="s">
        <v>1206</v>
      </c>
      <c r="K69" s="67" t="s">
        <v>3226</v>
      </c>
      <c r="L69" s="67" t="s">
        <v>22</v>
      </c>
      <c r="M69" s="71" t="s">
        <v>1232</v>
      </c>
      <c r="N69" s="73" t="str">
        <f t="shared" si="1"/>
        <v>http://www.tandfebooks.com/isbn/9780203890059</v>
      </c>
    </row>
    <row r="70" spans="1:14">
      <c r="A70" s="67">
        <v>69</v>
      </c>
      <c r="B70" s="67" t="s">
        <v>14</v>
      </c>
      <c r="C70" s="67" t="s">
        <v>2243</v>
      </c>
      <c r="D70" s="68" t="s">
        <v>4592</v>
      </c>
      <c r="E70" s="68" t="s">
        <v>4593</v>
      </c>
      <c r="F70" s="67" t="s">
        <v>4594</v>
      </c>
      <c r="G70" s="67" t="s">
        <v>4595</v>
      </c>
      <c r="H70" s="67" t="s">
        <v>4596</v>
      </c>
      <c r="I70" s="67" t="s">
        <v>1206</v>
      </c>
      <c r="J70" s="67" t="s">
        <v>1206</v>
      </c>
      <c r="K70" s="67" t="s">
        <v>4597</v>
      </c>
      <c r="L70" s="67" t="s">
        <v>22</v>
      </c>
      <c r="M70" s="71" t="s">
        <v>1232</v>
      </c>
      <c r="N70" s="73" t="str">
        <f t="shared" si="1"/>
        <v>http://www.tandfebooks.com/isbn/9780203934272</v>
      </c>
    </row>
    <row r="71" spans="1:14">
      <c r="A71" s="67">
        <v>70</v>
      </c>
      <c r="B71" s="67" t="s">
        <v>14</v>
      </c>
      <c r="C71" s="67" t="s">
        <v>2243</v>
      </c>
      <c r="D71" s="68" t="s">
        <v>4221</v>
      </c>
      <c r="E71" s="68" t="s">
        <v>3688</v>
      </c>
      <c r="F71" s="67" t="s">
        <v>4735</v>
      </c>
      <c r="G71" s="67" t="s">
        <v>4736</v>
      </c>
      <c r="H71" s="67" t="s">
        <v>4737</v>
      </c>
      <c r="I71" s="67" t="s">
        <v>1206</v>
      </c>
      <c r="J71" s="67" t="s">
        <v>1206</v>
      </c>
      <c r="K71" s="67" t="s">
        <v>4738</v>
      </c>
      <c r="L71" s="67" t="s">
        <v>22</v>
      </c>
      <c r="M71" s="71" t="s">
        <v>1521</v>
      </c>
      <c r="N71" s="73" t="str">
        <f t="shared" si="1"/>
        <v>http://www.tandfebooks.com/isbn/9780203962183</v>
      </c>
    </row>
    <row r="72" spans="1:14">
      <c r="A72" s="67">
        <v>71</v>
      </c>
      <c r="B72" s="67" t="s">
        <v>14</v>
      </c>
      <c r="C72" s="67" t="s">
        <v>2243</v>
      </c>
      <c r="D72" s="68" t="s">
        <v>2244</v>
      </c>
      <c r="E72" s="68" t="s">
        <v>2245</v>
      </c>
      <c r="F72" s="67" t="s">
        <v>2246</v>
      </c>
      <c r="G72" s="67" t="s">
        <v>2247</v>
      </c>
      <c r="H72" s="67" t="s">
        <v>2248</v>
      </c>
      <c r="I72" s="67" t="s">
        <v>1206</v>
      </c>
      <c r="J72" s="67" t="s">
        <v>1206</v>
      </c>
      <c r="K72" s="67" t="s">
        <v>2249</v>
      </c>
      <c r="L72" s="67" t="s">
        <v>22</v>
      </c>
      <c r="M72" s="71" t="s">
        <v>1208</v>
      </c>
      <c r="N72" s="73" t="str">
        <f t="shared" si="1"/>
        <v>http://www.tandfebooks.com/isbn/9780203099179</v>
      </c>
    </row>
    <row r="73" spans="1:14">
      <c r="A73" s="67">
        <v>72</v>
      </c>
      <c r="B73" s="67" t="s">
        <v>14</v>
      </c>
      <c r="C73" s="67" t="s">
        <v>2243</v>
      </c>
      <c r="D73" s="68" t="s">
        <v>4577</v>
      </c>
      <c r="E73" s="68" t="s">
        <v>4578</v>
      </c>
      <c r="F73" s="67" t="s">
        <v>4579</v>
      </c>
      <c r="G73" s="67" t="s">
        <v>4580</v>
      </c>
      <c r="H73" s="67" t="s">
        <v>4581</v>
      </c>
      <c r="I73" s="67" t="s">
        <v>1206</v>
      </c>
      <c r="J73" s="67" t="s">
        <v>1206</v>
      </c>
      <c r="K73" s="67" t="s">
        <v>4582</v>
      </c>
      <c r="L73" s="67" t="s">
        <v>22</v>
      </c>
      <c r="M73" s="71" t="s">
        <v>1208</v>
      </c>
      <c r="N73" s="73" t="str">
        <f t="shared" si="1"/>
        <v>http://www.tandfebooks.com/isbn/9780203086575</v>
      </c>
    </row>
    <row r="74" spans="1:14">
      <c r="A74" s="67">
        <v>73</v>
      </c>
      <c r="B74" s="67" t="s">
        <v>14</v>
      </c>
      <c r="C74" s="67" t="s">
        <v>2236</v>
      </c>
      <c r="D74" s="68" t="s">
        <v>2237</v>
      </c>
      <c r="E74" s="68" t="s">
        <v>2238</v>
      </c>
      <c r="F74" s="67" t="s">
        <v>2239</v>
      </c>
      <c r="G74" s="67" t="s">
        <v>2240</v>
      </c>
      <c r="H74" s="67" t="s">
        <v>2241</v>
      </c>
      <c r="I74" s="67" t="s">
        <v>1206</v>
      </c>
      <c r="J74" s="67" t="s">
        <v>1206</v>
      </c>
      <c r="K74" s="67" t="s">
        <v>2242</v>
      </c>
      <c r="L74" s="67" t="s">
        <v>1585</v>
      </c>
      <c r="M74" s="71" t="s">
        <v>1232</v>
      </c>
      <c r="N74" s="73" t="str">
        <f t="shared" si="1"/>
        <v>http://www.tandfebooks.com/isbn/9780203868904</v>
      </c>
    </row>
    <row r="75" spans="1:14">
      <c r="A75" s="67">
        <v>74</v>
      </c>
      <c r="B75" s="67" t="s">
        <v>14</v>
      </c>
      <c r="C75" s="67" t="s">
        <v>2527</v>
      </c>
      <c r="D75" s="68" t="s">
        <v>3778</v>
      </c>
      <c r="E75" s="68" t="s">
        <v>3779</v>
      </c>
      <c r="F75" s="67" t="s">
        <v>3780</v>
      </c>
      <c r="G75" s="67" t="s">
        <v>3781</v>
      </c>
      <c r="H75" s="67" t="s">
        <v>3782</v>
      </c>
      <c r="I75" s="67" t="s">
        <v>1206</v>
      </c>
      <c r="J75" s="67" t="s">
        <v>1206</v>
      </c>
      <c r="K75" s="67" t="s">
        <v>3783</v>
      </c>
      <c r="L75" s="67" t="s">
        <v>1585</v>
      </c>
      <c r="M75" s="71" t="s">
        <v>1521</v>
      </c>
      <c r="N75" s="73" t="str">
        <f t="shared" si="1"/>
        <v>http://www.tandfebooks.com/isbn/9780203961827</v>
      </c>
    </row>
    <row r="76" spans="1:14">
      <c r="A76" s="67">
        <v>75</v>
      </c>
      <c r="B76" s="67" t="s">
        <v>14</v>
      </c>
      <c r="C76" s="67" t="s">
        <v>2527</v>
      </c>
      <c r="D76" s="68" t="s">
        <v>2528</v>
      </c>
      <c r="E76" s="68" t="s">
        <v>2529</v>
      </c>
      <c r="F76" s="67" t="s">
        <v>4054</v>
      </c>
      <c r="G76" s="67" t="s">
        <v>4055</v>
      </c>
      <c r="H76" s="67" t="s">
        <v>4056</v>
      </c>
      <c r="I76" s="67" t="s">
        <v>1206</v>
      </c>
      <c r="J76" s="67" t="s">
        <v>1206</v>
      </c>
      <c r="K76" s="67" t="s">
        <v>4057</v>
      </c>
      <c r="L76" s="67" t="s">
        <v>1585</v>
      </c>
      <c r="M76" s="71" t="s">
        <v>1521</v>
      </c>
      <c r="N76" s="73" t="str">
        <f t="shared" si="1"/>
        <v>http://www.tandfebooks.com/isbn/9780203412817</v>
      </c>
    </row>
    <row r="77" spans="1:14">
      <c r="A77" s="67">
        <v>76</v>
      </c>
      <c r="B77" s="67" t="s">
        <v>14</v>
      </c>
      <c r="C77" s="67" t="s">
        <v>2527</v>
      </c>
      <c r="D77" s="68" t="s">
        <v>829</v>
      </c>
      <c r="E77" s="68" t="s">
        <v>2485</v>
      </c>
      <c r="F77" s="67" t="s">
        <v>4620</v>
      </c>
      <c r="G77" s="67" t="s">
        <v>4621</v>
      </c>
      <c r="H77" s="67" t="s">
        <v>4622</v>
      </c>
      <c r="I77" s="67" t="s">
        <v>1206</v>
      </c>
      <c r="J77" s="67" t="s">
        <v>1206</v>
      </c>
      <c r="K77" s="67" t="s">
        <v>4623</v>
      </c>
      <c r="L77" s="67" t="s">
        <v>22</v>
      </c>
      <c r="M77" s="71" t="s">
        <v>1521</v>
      </c>
      <c r="N77" s="73" t="str">
        <f t="shared" si="1"/>
        <v>http://www.tandfebooks.com/isbn/9780203964880</v>
      </c>
    </row>
    <row r="78" spans="1:14">
      <c r="A78" s="67">
        <v>77</v>
      </c>
      <c r="B78" s="67" t="s">
        <v>14</v>
      </c>
      <c r="C78" s="67" t="s">
        <v>2527</v>
      </c>
      <c r="D78" s="68" t="s">
        <v>2528</v>
      </c>
      <c r="E78" s="68" t="s">
        <v>2529</v>
      </c>
      <c r="F78" s="67" t="s">
        <v>2530</v>
      </c>
      <c r="G78" s="67" t="s">
        <v>2531</v>
      </c>
      <c r="H78" s="67" t="s">
        <v>2532</v>
      </c>
      <c r="I78" s="67" t="s">
        <v>1206</v>
      </c>
      <c r="J78" s="67" t="s">
        <v>1206</v>
      </c>
      <c r="K78" s="67" t="s">
        <v>2533</v>
      </c>
      <c r="L78" s="67" t="s">
        <v>22</v>
      </c>
      <c r="M78" s="71" t="s">
        <v>1208</v>
      </c>
      <c r="N78" s="73" t="str">
        <f t="shared" si="1"/>
        <v>http://www.tandfebooks.com/isbn/9780203462096</v>
      </c>
    </row>
    <row r="79" spans="1:14">
      <c r="A79" s="67">
        <v>78</v>
      </c>
      <c r="B79" s="67" t="s">
        <v>14</v>
      </c>
      <c r="C79" s="67" t="s">
        <v>5228</v>
      </c>
      <c r="D79" s="68" t="s">
        <v>5229</v>
      </c>
      <c r="E79" s="68" t="s">
        <v>3498</v>
      </c>
      <c r="F79" s="67" t="s">
        <v>5230</v>
      </c>
      <c r="G79" s="67" t="s">
        <v>5231</v>
      </c>
      <c r="H79" s="67" t="s">
        <v>5232</v>
      </c>
      <c r="I79" s="67" t="s">
        <v>1206</v>
      </c>
      <c r="J79" s="67" t="s">
        <v>1206</v>
      </c>
      <c r="K79" s="67" t="s">
        <v>5233</v>
      </c>
      <c r="L79" s="67" t="s">
        <v>22</v>
      </c>
      <c r="M79" s="71" t="s">
        <v>1232</v>
      </c>
      <c r="N79" s="73" t="str">
        <f t="shared" si="1"/>
        <v>http://www.tandfebooks.com/isbn/9780203927021</v>
      </c>
    </row>
    <row r="80" spans="1:14">
      <c r="A80" s="67">
        <v>79</v>
      </c>
      <c r="B80" s="67" t="s">
        <v>14</v>
      </c>
      <c r="C80" s="67" t="s">
        <v>4330</v>
      </c>
      <c r="D80" s="68" t="s">
        <v>4331</v>
      </c>
      <c r="E80" s="68" t="s">
        <v>4332</v>
      </c>
      <c r="F80" s="67" t="s">
        <v>4333</v>
      </c>
      <c r="G80" s="67" t="s">
        <v>4334</v>
      </c>
      <c r="H80" s="67" t="s">
        <v>4335</v>
      </c>
      <c r="I80" s="67" t="s">
        <v>1206</v>
      </c>
      <c r="J80" s="67" t="s">
        <v>1206</v>
      </c>
      <c r="K80" s="67" t="s">
        <v>4336</v>
      </c>
      <c r="L80" s="67" t="s">
        <v>1585</v>
      </c>
      <c r="M80" s="71" t="s">
        <v>1224</v>
      </c>
      <c r="N80" s="73" t="str">
        <f t="shared" si="1"/>
        <v>http://www.tandfebooks.com/isbn/9780203876022</v>
      </c>
    </row>
    <row r="81" spans="1:14">
      <c r="A81" s="67">
        <v>80</v>
      </c>
      <c r="B81" s="67" t="s">
        <v>14</v>
      </c>
      <c r="C81" s="67" t="s">
        <v>1440</v>
      </c>
      <c r="D81" s="68" t="s">
        <v>1441</v>
      </c>
      <c r="E81" s="68" t="s">
        <v>1442</v>
      </c>
      <c r="F81" s="67" t="s">
        <v>1443</v>
      </c>
      <c r="G81" s="67" t="s">
        <v>1444</v>
      </c>
      <c r="H81" s="67" t="s">
        <v>1445</v>
      </c>
      <c r="I81" s="67" t="s">
        <v>1206</v>
      </c>
      <c r="J81" s="67" t="s">
        <v>1206</v>
      </c>
      <c r="K81" s="67" t="s">
        <v>1446</v>
      </c>
      <c r="L81" s="67" t="s">
        <v>22</v>
      </c>
      <c r="M81" s="71" t="s">
        <v>1224</v>
      </c>
      <c r="N81" s="73" t="str">
        <f t="shared" si="1"/>
        <v>http://www.tandfebooks.com/isbn/9780203860298</v>
      </c>
    </row>
    <row r="82" spans="1:14">
      <c r="A82" s="67">
        <v>81</v>
      </c>
      <c r="B82" s="67" t="s">
        <v>14</v>
      </c>
      <c r="C82" s="67" t="s">
        <v>1613</v>
      </c>
      <c r="D82" s="68" t="s">
        <v>1441</v>
      </c>
      <c r="E82" s="68" t="s">
        <v>1442</v>
      </c>
      <c r="F82" s="67" t="s">
        <v>1614</v>
      </c>
      <c r="G82" s="67" t="s">
        <v>1615</v>
      </c>
      <c r="H82" s="67" t="s">
        <v>1616</v>
      </c>
      <c r="I82" s="67" t="s">
        <v>1206</v>
      </c>
      <c r="J82" s="67" t="s">
        <v>1206</v>
      </c>
      <c r="K82" s="67" t="s">
        <v>1617</v>
      </c>
      <c r="L82" s="67" t="s">
        <v>22</v>
      </c>
      <c r="M82" s="71" t="s">
        <v>1224</v>
      </c>
      <c r="N82" s="73" t="str">
        <f t="shared" si="1"/>
        <v>http://www.tandfebooks.com/isbn/9780203875001</v>
      </c>
    </row>
    <row r="83" spans="1:14">
      <c r="A83" s="67">
        <v>82</v>
      </c>
      <c r="B83" s="67" t="s">
        <v>14</v>
      </c>
      <c r="C83" s="67" t="s">
        <v>1613</v>
      </c>
      <c r="D83" s="68" t="s">
        <v>1441</v>
      </c>
      <c r="E83" s="68" t="s">
        <v>1504</v>
      </c>
      <c r="F83" s="67" t="s">
        <v>4078</v>
      </c>
      <c r="G83" s="67" t="s">
        <v>4079</v>
      </c>
      <c r="H83" s="67" t="s">
        <v>4080</v>
      </c>
      <c r="I83" s="67" t="s">
        <v>1206</v>
      </c>
      <c r="J83" s="67" t="s">
        <v>1206</v>
      </c>
      <c r="K83" s="67" t="s">
        <v>4081</v>
      </c>
      <c r="L83" s="67" t="s">
        <v>22</v>
      </c>
      <c r="M83" s="71" t="s">
        <v>1224</v>
      </c>
      <c r="N83" s="73" t="str">
        <f t="shared" si="1"/>
        <v>http://www.tandfebooks.com/isbn/9780203864074</v>
      </c>
    </row>
    <row r="84" spans="1:14">
      <c r="A84" s="67">
        <v>83</v>
      </c>
      <c r="B84" s="67" t="s">
        <v>14</v>
      </c>
      <c r="C84" s="67" t="s">
        <v>3693</v>
      </c>
      <c r="D84" s="68" t="s">
        <v>3694</v>
      </c>
      <c r="E84" s="68" t="s">
        <v>3695</v>
      </c>
      <c r="F84" s="67" t="s">
        <v>3696</v>
      </c>
      <c r="G84" s="67" t="s">
        <v>3697</v>
      </c>
      <c r="H84" s="67" t="s">
        <v>3698</v>
      </c>
      <c r="I84" s="67" t="s">
        <v>1206</v>
      </c>
      <c r="J84" s="67" t="s">
        <v>1206</v>
      </c>
      <c r="K84" s="67" t="s">
        <v>3699</v>
      </c>
      <c r="L84" s="67" t="s">
        <v>22</v>
      </c>
      <c r="M84" s="71" t="s">
        <v>1224</v>
      </c>
      <c r="N84" s="73" t="str">
        <f t="shared" si="1"/>
        <v>http://www.tandfebooks.com/isbn/9780203878101</v>
      </c>
    </row>
    <row r="85" spans="1:14">
      <c r="A85" s="67">
        <v>84</v>
      </c>
      <c r="B85" s="67" t="s">
        <v>14</v>
      </c>
      <c r="C85" s="67" t="s">
        <v>5181</v>
      </c>
      <c r="D85" s="68" t="s">
        <v>5182</v>
      </c>
      <c r="E85" s="68" t="s">
        <v>5183</v>
      </c>
      <c r="F85" s="67" t="s">
        <v>5184</v>
      </c>
      <c r="G85" s="67" t="s">
        <v>5185</v>
      </c>
      <c r="H85" s="67" t="s">
        <v>5186</v>
      </c>
      <c r="I85" s="67" t="s">
        <v>1206</v>
      </c>
      <c r="J85" s="67" t="s">
        <v>1206</v>
      </c>
      <c r="K85" s="67" t="s">
        <v>5187</v>
      </c>
      <c r="L85" s="67" t="s">
        <v>22</v>
      </c>
      <c r="M85" s="71" t="s">
        <v>1224</v>
      </c>
      <c r="N85" s="73" t="str">
        <f t="shared" si="1"/>
        <v>http://www.tandfebooks.com/isbn/9780203866047</v>
      </c>
    </row>
    <row r="86" spans="1:14">
      <c r="A86" s="67">
        <v>85</v>
      </c>
      <c r="B86" s="67" t="s">
        <v>14</v>
      </c>
      <c r="C86" s="67" t="s">
        <v>4376</v>
      </c>
      <c r="D86" s="68" t="s">
        <v>708</v>
      </c>
      <c r="E86" s="68" t="s">
        <v>2356</v>
      </c>
      <c r="F86" s="67" t="s">
        <v>4377</v>
      </c>
      <c r="G86" s="67" t="s">
        <v>4378</v>
      </c>
      <c r="H86" s="67" t="s">
        <v>4379</v>
      </c>
      <c r="I86" s="67" t="s">
        <v>1206</v>
      </c>
      <c r="J86" s="67" t="s">
        <v>1206</v>
      </c>
      <c r="K86" s="67" t="s">
        <v>4380</v>
      </c>
      <c r="L86" s="67" t="s">
        <v>22</v>
      </c>
      <c r="M86" s="71" t="s">
        <v>1232</v>
      </c>
      <c r="N86" s="73" t="str">
        <f t="shared" si="1"/>
        <v>http://www.tandfebooks.com/isbn/9780203890578</v>
      </c>
    </row>
    <row r="87" spans="1:14">
      <c r="A87" s="67">
        <v>86</v>
      </c>
      <c r="B87" s="67" t="s">
        <v>14</v>
      </c>
      <c r="C87" s="67" t="s">
        <v>4854</v>
      </c>
      <c r="D87" s="68" t="s">
        <v>4855</v>
      </c>
      <c r="E87" s="68" t="s">
        <v>4856</v>
      </c>
      <c r="F87" s="67" t="s">
        <v>4857</v>
      </c>
      <c r="G87" s="67" t="s">
        <v>4858</v>
      </c>
      <c r="H87" s="67" t="s">
        <v>4859</v>
      </c>
      <c r="I87" s="67" t="s">
        <v>1206</v>
      </c>
      <c r="J87" s="67" t="s">
        <v>1206</v>
      </c>
      <c r="K87" s="67" t="s">
        <v>3055</v>
      </c>
      <c r="L87" s="67" t="s">
        <v>22</v>
      </c>
      <c r="M87" s="71" t="s">
        <v>1521</v>
      </c>
      <c r="N87" s="73" t="str">
        <f t="shared" si="1"/>
        <v>http://www.tandfebooks.com/isbn/9780203479308</v>
      </c>
    </row>
    <row r="88" spans="1:14">
      <c r="A88" s="67">
        <v>87</v>
      </c>
      <c r="B88" s="67" t="s">
        <v>14</v>
      </c>
      <c r="C88" s="67" t="s">
        <v>3049</v>
      </c>
      <c r="D88" s="68" t="s">
        <v>3050</v>
      </c>
      <c r="E88" s="68" t="s">
        <v>3051</v>
      </c>
      <c r="F88" s="67" t="s">
        <v>3052</v>
      </c>
      <c r="G88" s="67" t="s">
        <v>3053</v>
      </c>
      <c r="H88" s="67" t="s">
        <v>3054</v>
      </c>
      <c r="I88" s="67" t="s">
        <v>1206</v>
      </c>
      <c r="J88" s="67" t="s">
        <v>1206</v>
      </c>
      <c r="K88" s="67" t="s">
        <v>3055</v>
      </c>
      <c r="L88" s="67" t="s">
        <v>22</v>
      </c>
      <c r="M88" s="71" t="s">
        <v>1232</v>
      </c>
      <c r="N88" s="73" t="str">
        <f t="shared" si="1"/>
        <v>http://www.tandfebooks.com/isbn/9780203943410</v>
      </c>
    </row>
    <row r="89" spans="1:14">
      <c r="A89" s="67">
        <v>88</v>
      </c>
      <c r="B89" s="67" t="s">
        <v>14</v>
      </c>
      <c r="C89" s="67" t="s">
        <v>3416</v>
      </c>
      <c r="D89" s="68" t="s">
        <v>3417</v>
      </c>
      <c r="E89" s="68" t="s">
        <v>3418</v>
      </c>
      <c r="F89" s="67" t="s">
        <v>3419</v>
      </c>
      <c r="G89" s="67" t="s">
        <v>3420</v>
      </c>
      <c r="H89" s="67" t="s">
        <v>3421</v>
      </c>
      <c r="I89" s="67" t="s">
        <v>1206</v>
      </c>
      <c r="J89" s="67" t="s">
        <v>1419</v>
      </c>
      <c r="K89" s="67" t="s">
        <v>3422</v>
      </c>
      <c r="L89" s="67" t="s">
        <v>22</v>
      </c>
      <c r="M89" s="71" t="s">
        <v>1521</v>
      </c>
      <c r="N89" s="73" t="str">
        <f t="shared" si="1"/>
        <v>http://www.tandfebooks.com/isbn/9780203962466</v>
      </c>
    </row>
    <row r="90" spans="1:14">
      <c r="A90" s="67">
        <v>89</v>
      </c>
      <c r="B90" s="67" t="s">
        <v>14</v>
      </c>
      <c r="C90" s="67" t="s">
        <v>2057</v>
      </c>
      <c r="D90" s="68" t="s">
        <v>2058</v>
      </c>
      <c r="E90" s="68" t="s">
        <v>2059</v>
      </c>
      <c r="F90" s="67" t="s">
        <v>2060</v>
      </c>
      <c r="G90" s="67" t="s">
        <v>2061</v>
      </c>
      <c r="H90" s="67" t="s">
        <v>2062</v>
      </c>
      <c r="I90" s="67" t="s">
        <v>1206</v>
      </c>
      <c r="J90" s="67" t="s">
        <v>1206</v>
      </c>
      <c r="K90" s="67" t="s">
        <v>2063</v>
      </c>
      <c r="L90" s="67" t="s">
        <v>22</v>
      </c>
      <c r="M90" s="71" t="s">
        <v>1232</v>
      </c>
      <c r="N90" s="73" t="str">
        <f t="shared" si="1"/>
        <v>http://www.tandfebooks.com/isbn/9780203887356</v>
      </c>
    </row>
    <row r="91" spans="1:14">
      <c r="A91" s="67">
        <v>90</v>
      </c>
      <c r="B91" s="67" t="s">
        <v>14</v>
      </c>
      <c r="C91" s="67" t="s">
        <v>3028</v>
      </c>
      <c r="D91" s="68" t="s">
        <v>3029</v>
      </c>
      <c r="E91" s="68" t="s">
        <v>3030</v>
      </c>
      <c r="F91" s="67" t="s">
        <v>3031</v>
      </c>
      <c r="G91" s="67" t="s">
        <v>3032</v>
      </c>
      <c r="H91" s="67" t="s">
        <v>3033</v>
      </c>
      <c r="I91" s="67" t="s">
        <v>1206</v>
      </c>
      <c r="J91" s="67" t="s">
        <v>1206</v>
      </c>
      <c r="K91" s="67" t="s">
        <v>3034</v>
      </c>
      <c r="L91" s="67" t="s">
        <v>22</v>
      </c>
      <c r="M91" s="71" t="s">
        <v>1224</v>
      </c>
      <c r="N91" s="73" t="str">
        <f t="shared" si="1"/>
        <v>http://www.tandfebooks.com/isbn/9780203870303</v>
      </c>
    </row>
    <row r="92" spans="1:14">
      <c r="A92" s="67">
        <v>91</v>
      </c>
      <c r="B92" s="67" t="s">
        <v>14</v>
      </c>
      <c r="C92" s="67" t="s">
        <v>1522</v>
      </c>
      <c r="D92" s="68" t="s">
        <v>1523</v>
      </c>
      <c r="E92" s="68" t="s">
        <v>1524</v>
      </c>
      <c r="F92" s="67" t="s">
        <v>1525</v>
      </c>
      <c r="G92" s="67" t="s">
        <v>1526</v>
      </c>
      <c r="H92" s="67" t="s">
        <v>1527</v>
      </c>
      <c r="I92" s="67" t="s">
        <v>1206</v>
      </c>
      <c r="J92" s="67" t="s">
        <v>1419</v>
      </c>
      <c r="K92" s="67" t="s">
        <v>1528</v>
      </c>
      <c r="L92" s="67" t="s">
        <v>22</v>
      </c>
      <c r="M92" s="71" t="s">
        <v>1224</v>
      </c>
      <c r="N92" s="73" t="str">
        <f t="shared" si="1"/>
        <v>http://www.tandfebooks.com/isbn/9780203865347</v>
      </c>
    </row>
    <row r="93" spans="1:14">
      <c r="A93" s="67">
        <v>92</v>
      </c>
      <c r="B93" s="67" t="s">
        <v>14</v>
      </c>
      <c r="C93" s="67" t="s">
        <v>1860</v>
      </c>
      <c r="D93" s="68" t="s">
        <v>1861</v>
      </c>
      <c r="E93" s="68" t="s">
        <v>1862</v>
      </c>
      <c r="F93" s="67" t="s">
        <v>1863</v>
      </c>
      <c r="G93" s="67" t="s">
        <v>1864</v>
      </c>
      <c r="H93" s="67" t="s">
        <v>1865</v>
      </c>
      <c r="I93" s="67" t="s">
        <v>1206</v>
      </c>
      <c r="J93" s="67" t="s">
        <v>1206</v>
      </c>
      <c r="K93" s="67" t="s">
        <v>1866</v>
      </c>
      <c r="L93" s="67" t="s">
        <v>22</v>
      </c>
      <c r="M93" s="71" t="s">
        <v>1224</v>
      </c>
      <c r="N93" s="73" t="str">
        <f t="shared" si="1"/>
        <v>http://www.tandfebooks.com/isbn/9780203861417</v>
      </c>
    </row>
    <row r="94" spans="1:14">
      <c r="A94" s="67">
        <v>93</v>
      </c>
      <c r="B94" s="67" t="s">
        <v>14</v>
      </c>
      <c r="C94" s="67" t="s">
        <v>1860</v>
      </c>
      <c r="D94" s="68" t="s">
        <v>4509</v>
      </c>
      <c r="E94" s="68" t="s">
        <v>4510</v>
      </c>
      <c r="F94" s="67" t="s">
        <v>4511</v>
      </c>
      <c r="G94" s="67" t="s">
        <v>4512</v>
      </c>
      <c r="H94" s="67" t="s">
        <v>4513</v>
      </c>
      <c r="I94" s="67" t="s">
        <v>1206</v>
      </c>
      <c r="J94" s="67" t="s">
        <v>1206</v>
      </c>
      <c r="K94" s="67" t="s">
        <v>4514</v>
      </c>
      <c r="L94" s="67" t="s">
        <v>22</v>
      </c>
      <c r="M94" s="71" t="s">
        <v>1232</v>
      </c>
      <c r="N94" s="73" t="str">
        <f t="shared" si="1"/>
        <v>http://www.tandfebooks.com/isbn/9780203892466</v>
      </c>
    </row>
    <row r="95" spans="1:14">
      <c r="A95" s="67">
        <v>94</v>
      </c>
      <c r="B95" s="67" t="s">
        <v>14</v>
      </c>
      <c r="C95" s="67" t="s">
        <v>4033</v>
      </c>
      <c r="D95" s="68" t="s">
        <v>4034</v>
      </c>
      <c r="E95" s="68" t="s">
        <v>4035</v>
      </c>
      <c r="F95" s="67" t="s">
        <v>4036</v>
      </c>
      <c r="G95" s="67" t="s">
        <v>4037</v>
      </c>
      <c r="H95" s="67" t="s">
        <v>4038</v>
      </c>
      <c r="I95" s="67" t="s">
        <v>1206</v>
      </c>
      <c r="J95" s="67" t="s">
        <v>1206</v>
      </c>
      <c r="K95" s="67" t="s">
        <v>4039</v>
      </c>
      <c r="L95" s="67" t="s">
        <v>22</v>
      </c>
      <c r="M95" s="71" t="s">
        <v>1224</v>
      </c>
      <c r="N95" s="73" t="str">
        <f t="shared" si="1"/>
        <v>http://www.tandfebooks.com/isbn/9780203871164</v>
      </c>
    </row>
    <row r="96" spans="1:14">
      <c r="A96" s="67">
        <v>95</v>
      </c>
      <c r="B96" s="67" t="s">
        <v>14</v>
      </c>
      <c r="C96" s="67" t="s">
        <v>2044</v>
      </c>
      <c r="D96" s="68" t="s">
        <v>875</v>
      </c>
      <c r="E96" s="68" t="s">
        <v>2045</v>
      </c>
      <c r="F96" s="67" t="s">
        <v>2046</v>
      </c>
      <c r="G96" s="67" t="s">
        <v>2047</v>
      </c>
      <c r="H96" s="67" t="s">
        <v>2048</v>
      </c>
      <c r="I96" s="67" t="s">
        <v>1206</v>
      </c>
      <c r="J96" s="67" t="s">
        <v>1206</v>
      </c>
      <c r="K96" s="67" t="s">
        <v>2049</v>
      </c>
      <c r="L96" s="67" t="s">
        <v>22</v>
      </c>
      <c r="M96" s="71" t="s">
        <v>1224</v>
      </c>
      <c r="N96" s="73" t="str">
        <f t="shared" si="1"/>
        <v>http://www.tandfebooks.com/isbn/9780203864210</v>
      </c>
    </row>
    <row r="97" spans="1:14">
      <c r="A97" s="67">
        <v>96</v>
      </c>
      <c r="B97" s="67" t="s">
        <v>14</v>
      </c>
      <c r="C97" s="67" t="s">
        <v>4987</v>
      </c>
      <c r="D97" s="68" t="s">
        <v>4988</v>
      </c>
      <c r="E97" s="68" t="s">
        <v>4989</v>
      </c>
      <c r="F97" s="67" t="s">
        <v>4990</v>
      </c>
      <c r="G97" s="67" t="s">
        <v>4991</v>
      </c>
      <c r="H97" s="67" t="s">
        <v>4992</v>
      </c>
      <c r="I97" s="67" t="s">
        <v>1206</v>
      </c>
      <c r="J97" s="67" t="s">
        <v>1206</v>
      </c>
      <c r="K97" s="67" t="s">
        <v>4993</v>
      </c>
      <c r="L97" s="67" t="s">
        <v>22</v>
      </c>
      <c r="M97" s="71" t="s">
        <v>1232</v>
      </c>
      <c r="N97" s="73" t="str">
        <f t="shared" si="1"/>
        <v>http://www.tandfebooks.com/isbn/9780203931202</v>
      </c>
    </row>
    <row r="98" spans="1:14">
      <c r="A98" s="67">
        <v>97</v>
      </c>
      <c r="B98" s="67" t="s">
        <v>14</v>
      </c>
      <c r="C98" s="67" t="s">
        <v>1853</v>
      </c>
      <c r="D98" s="68" t="s">
        <v>1854</v>
      </c>
      <c r="E98" s="68" t="s">
        <v>1855</v>
      </c>
      <c r="F98" s="67" t="s">
        <v>1856</v>
      </c>
      <c r="G98" s="67" t="s">
        <v>1857</v>
      </c>
      <c r="H98" s="67" t="s">
        <v>1858</v>
      </c>
      <c r="I98" s="67" t="s">
        <v>1206</v>
      </c>
      <c r="J98" s="67" t="s">
        <v>1206</v>
      </c>
      <c r="K98" s="67" t="s">
        <v>1859</v>
      </c>
      <c r="L98" s="67" t="s">
        <v>22</v>
      </c>
      <c r="M98" s="71" t="s">
        <v>1232</v>
      </c>
      <c r="N98" s="73" t="str">
        <f t="shared" si="1"/>
        <v>http://www.tandfebooks.com/isbn/9780203894880</v>
      </c>
    </row>
    <row r="99" spans="1:14">
      <c r="A99" s="67">
        <v>98</v>
      </c>
      <c r="B99" s="67" t="s">
        <v>14</v>
      </c>
      <c r="C99" s="67" t="s">
        <v>1715</v>
      </c>
      <c r="D99" s="68" t="s">
        <v>1716</v>
      </c>
      <c r="E99" s="68" t="s">
        <v>1717</v>
      </c>
      <c r="F99" s="67" t="s">
        <v>1718</v>
      </c>
      <c r="G99" s="67" t="s">
        <v>1719</v>
      </c>
      <c r="H99" s="67" t="s">
        <v>1720</v>
      </c>
      <c r="I99" s="67" t="s">
        <v>1206</v>
      </c>
      <c r="J99" s="67" t="s">
        <v>1206</v>
      </c>
      <c r="K99" s="67" t="s">
        <v>1721</v>
      </c>
      <c r="L99" s="67" t="s">
        <v>22</v>
      </c>
      <c r="M99" s="71" t="s">
        <v>1224</v>
      </c>
      <c r="N99" s="73" t="str">
        <f t="shared" si="1"/>
        <v>http://www.tandfebooks.com/isbn/9780203874264</v>
      </c>
    </row>
    <row r="100" spans="1:14">
      <c r="A100" s="67">
        <v>99</v>
      </c>
      <c r="B100" s="67" t="s">
        <v>14</v>
      </c>
      <c r="C100" s="67" t="s">
        <v>1290</v>
      </c>
      <c r="D100" s="68" t="s">
        <v>1291</v>
      </c>
      <c r="E100" s="68" t="s">
        <v>1292</v>
      </c>
      <c r="F100" s="67" t="s">
        <v>1293</v>
      </c>
      <c r="G100" s="67" t="s">
        <v>1294</v>
      </c>
      <c r="H100" s="67" t="s">
        <v>1295</v>
      </c>
      <c r="I100" s="67" t="s">
        <v>1206</v>
      </c>
      <c r="J100" s="67" t="s">
        <v>1206</v>
      </c>
      <c r="K100" s="67" t="s">
        <v>1296</v>
      </c>
      <c r="L100" s="67" t="s">
        <v>22</v>
      </c>
      <c r="M100" s="71" t="s">
        <v>1232</v>
      </c>
      <c r="N100" s="73" t="str">
        <f t="shared" si="1"/>
        <v>http://www.tandfebooks.com/isbn/9780203928011</v>
      </c>
    </row>
    <row r="101" spans="1:14">
      <c r="A101" s="67">
        <v>100</v>
      </c>
      <c r="B101" s="67" t="s">
        <v>14</v>
      </c>
      <c r="C101" s="67" t="s">
        <v>4502</v>
      </c>
      <c r="D101" s="68" t="s">
        <v>4503</v>
      </c>
      <c r="E101" s="68" t="s">
        <v>4504</v>
      </c>
      <c r="F101" s="67" t="s">
        <v>4505</v>
      </c>
      <c r="G101" s="67" t="s">
        <v>4506</v>
      </c>
      <c r="H101" s="67" t="s">
        <v>4507</v>
      </c>
      <c r="I101" s="67" t="s">
        <v>1206</v>
      </c>
      <c r="J101" s="67" t="s">
        <v>1206</v>
      </c>
      <c r="K101" s="67" t="s">
        <v>4508</v>
      </c>
      <c r="L101" s="67" t="s">
        <v>22</v>
      </c>
      <c r="M101" s="71" t="s">
        <v>1232</v>
      </c>
      <c r="N101" s="73" t="str">
        <f t="shared" si="1"/>
        <v>http://www.tandfebooks.com/isbn/9780203884867</v>
      </c>
    </row>
    <row r="102" spans="1:14">
      <c r="A102" s="67">
        <v>101</v>
      </c>
      <c r="B102" s="67" t="s">
        <v>14</v>
      </c>
      <c r="C102" s="67" t="s">
        <v>4495</v>
      </c>
      <c r="D102" s="68" t="s">
        <v>4496</v>
      </c>
      <c r="E102" s="68" t="s">
        <v>4497</v>
      </c>
      <c r="F102" s="67" t="s">
        <v>4498</v>
      </c>
      <c r="G102" s="67" t="s">
        <v>4499</v>
      </c>
      <c r="H102" s="67" t="s">
        <v>4500</v>
      </c>
      <c r="I102" s="67" t="s">
        <v>1206</v>
      </c>
      <c r="J102" s="67" t="s">
        <v>1206</v>
      </c>
      <c r="K102" s="67" t="s">
        <v>4501</v>
      </c>
      <c r="L102" s="67" t="s">
        <v>22</v>
      </c>
      <c r="M102" s="71" t="s">
        <v>1224</v>
      </c>
      <c r="N102" s="73" t="str">
        <f t="shared" si="1"/>
        <v>http://www.tandfebooks.com/isbn/9780203878347</v>
      </c>
    </row>
    <row r="103" spans="1:14">
      <c r="A103" s="67">
        <v>102</v>
      </c>
      <c r="B103" s="67" t="s">
        <v>14</v>
      </c>
      <c r="C103" s="67" t="s">
        <v>4387</v>
      </c>
      <c r="D103" s="68" t="s">
        <v>4388</v>
      </c>
      <c r="E103" s="68" t="s">
        <v>4389</v>
      </c>
      <c r="F103" s="67" t="s">
        <v>4390</v>
      </c>
      <c r="G103" s="67" t="s">
        <v>4391</v>
      </c>
      <c r="H103" s="67" t="s">
        <v>4392</v>
      </c>
      <c r="I103" s="67" t="s">
        <v>1206</v>
      </c>
      <c r="J103" s="67" t="s">
        <v>1206</v>
      </c>
      <c r="K103" s="67" t="s">
        <v>4393</v>
      </c>
      <c r="L103" s="67" t="s">
        <v>22</v>
      </c>
      <c r="M103" s="71" t="s">
        <v>1232</v>
      </c>
      <c r="N103" s="73" t="str">
        <f t="shared" si="1"/>
        <v>http://www.tandfebooks.com/isbn/9780203888759</v>
      </c>
    </row>
    <row r="104" spans="1:14">
      <c r="A104" s="67">
        <v>103</v>
      </c>
      <c r="B104" s="67" t="s">
        <v>14</v>
      </c>
      <c r="C104" s="67" t="s">
        <v>4188</v>
      </c>
      <c r="D104" s="68" t="s">
        <v>4189</v>
      </c>
      <c r="E104" s="68" t="s">
        <v>4190</v>
      </c>
      <c r="F104" s="67" t="s">
        <v>4191</v>
      </c>
      <c r="G104" s="67" t="s">
        <v>4192</v>
      </c>
      <c r="H104" s="67" t="s">
        <v>4193</v>
      </c>
      <c r="I104" s="67" t="s">
        <v>1206</v>
      </c>
      <c r="J104" s="67" t="s">
        <v>1206</v>
      </c>
      <c r="K104" s="67" t="s">
        <v>1811</v>
      </c>
      <c r="L104" s="67" t="s">
        <v>22</v>
      </c>
      <c r="M104" s="71" t="s">
        <v>1208</v>
      </c>
      <c r="N104" s="73" t="str">
        <f t="shared" si="1"/>
        <v>http://www.tandfebooks.com/isbn/9780203967065</v>
      </c>
    </row>
    <row r="105" spans="1:14">
      <c r="A105" s="67">
        <v>104</v>
      </c>
      <c r="B105" s="67" t="s">
        <v>14</v>
      </c>
      <c r="C105" s="67" t="s">
        <v>2168</v>
      </c>
      <c r="D105" s="68" t="s">
        <v>2169</v>
      </c>
      <c r="E105" s="68" t="s">
        <v>2170</v>
      </c>
      <c r="F105" s="67" t="s">
        <v>2171</v>
      </c>
      <c r="G105" s="67" t="s">
        <v>2172</v>
      </c>
      <c r="H105" s="67" t="s">
        <v>2173</v>
      </c>
      <c r="I105" s="67" t="s">
        <v>1206</v>
      </c>
      <c r="J105" s="67" t="s">
        <v>1206</v>
      </c>
      <c r="K105" s="67" t="s">
        <v>2174</v>
      </c>
      <c r="L105" s="67" t="s">
        <v>22</v>
      </c>
      <c r="M105" s="71" t="s">
        <v>1224</v>
      </c>
      <c r="N105" s="73" t="str">
        <f t="shared" si="1"/>
        <v>http://www.tandfebooks.com/isbn/9780203864364</v>
      </c>
    </row>
    <row r="106" spans="1:14">
      <c r="A106" s="67">
        <v>105</v>
      </c>
      <c r="B106" s="67" t="s">
        <v>5239</v>
      </c>
      <c r="C106" s="67" t="s">
        <v>5247</v>
      </c>
      <c r="D106" s="68" t="s">
        <v>5248</v>
      </c>
      <c r="E106" s="68" t="s">
        <v>5249</v>
      </c>
      <c r="F106" s="67" t="s">
        <v>5250</v>
      </c>
      <c r="G106" s="67" t="s">
        <v>5251</v>
      </c>
      <c r="H106" s="67" t="s">
        <v>5252</v>
      </c>
      <c r="I106" s="67" t="s">
        <v>1206</v>
      </c>
      <c r="J106" s="67" t="s">
        <v>1206</v>
      </c>
      <c r="K106" s="67" t="s">
        <v>5253</v>
      </c>
      <c r="L106" s="67" t="s">
        <v>22</v>
      </c>
      <c r="M106" s="71" t="s">
        <v>1232</v>
      </c>
      <c r="N106" s="73" t="str">
        <f t="shared" si="1"/>
        <v>http://www.tandfebooks.com/isbn/9780203889329</v>
      </c>
    </row>
    <row r="107" spans="1:14">
      <c r="A107" s="67">
        <v>106</v>
      </c>
      <c r="B107" s="67" t="s">
        <v>14</v>
      </c>
      <c r="C107" s="67" t="s">
        <v>2728</v>
      </c>
      <c r="D107" s="68" t="s">
        <v>2729</v>
      </c>
      <c r="E107" s="68" t="s">
        <v>2730</v>
      </c>
      <c r="F107" s="67" t="s">
        <v>2731</v>
      </c>
      <c r="G107" s="67" t="s">
        <v>2732</v>
      </c>
      <c r="H107" s="67" t="s">
        <v>2733</v>
      </c>
      <c r="I107" s="67" t="s">
        <v>1206</v>
      </c>
      <c r="J107" s="67" t="s">
        <v>1206</v>
      </c>
      <c r="K107" s="67" t="s">
        <v>2734</v>
      </c>
      <c r="L107" s="67" t="s">
        <v>22</v>
      </c>
      <c r="M107" s="71" t="s">
        <v>1224</v>
      </c>
      <c r="N107" s="73" t="str">
        <f t="shared" si="1"/>
        <v>http://www.tandfebooks.com/isbn/9780203880043</v>
      </c>
    </row>
    <row r="108" spans="1:14">
      <c r="A108" s="67">
        <v>107</v>
      </c>
      <c r="B108" s="67" t="s">
        <v>14</v>
      </c>
      <c r="C108" s="67" t="s">
        <v>1433</v>
      </c>
      <c r="D108" s="68" t="s">
        <v>1434</v>
      </c>
      <c r="E108" s="68" t="s">
        <v>1435</v>
      </c>
      <c r="F108" s="67" t="s">
        <v>1436</v>
      </c>
      <c r="G108" s="67" t="s">
        <v>1437</v>
      </c>
      <c r="H108" s="67" t="s">
        <v>1438</v>
      </c>
      <c r="I108" s="67" t="s">
        <v>1206</v>
      </c>
      <c r="J108" s="67" t="s">
        <v>1206</v>
      </c>
      <c r="K108" s="67" t="s">
        <v>1439</v>
      </c>
      <c r="L108" s="67" t="s">
        <v>22</v>
      </c>
      <c r="M108" s="71" t="s">
        <v>1224</v>
      </c>
      <c r="N108" s="73" t="str">
        <f t="shared" si="1"/>
        <v>http://www.tandfebooks.com/isbn/9780203881828</v>
      </c>
    </row>
    <row r="109" spans="1:14">
      <c r="A109" s="67">
        <v>108</v>
      </c>
      <c r="B109" s="67" t="s">
        <v>14</v>
      </c>
      <c r="C109" s="67" t="s">
        <v>2329</v>
      </c>
      <c r="D109" s="68" t="s">
        <v>2330</v>
      </c>
      <c r="E109" s="68" t="s">
        <v>2331</v>
      </c>
      <c r="F109" s="67" t="s">
        <v>2332</v>
      </c>
      <c r="G109" s="67" t="s">
        <v>2333</v>
      </c>
      <c r="H109" s="67" t="s">
        <v>2334</v>
      </c>
      <c r="I109" s="67" t="s">
        <v>1206</v>
      </c>
      <c r="J109" s="67" t="s">
        <v>1206</v>
      </c>
      <c r="K109" s="67" t="s">
        <v>2335</v>
      </c>
      <c r="L109" s="67" t="s">
        <v>22</v>
      </c>
      <c r="M109" s="71" t="s">
        <v>1224</v>
      </c>
      <c r="N109" s="73" t="str">
        <f t="shared" si="1"/>
        <v>http://www.tandfebooks.com/isbn/9780203866436</v>
      </c>
    </row>
    <row r="110" spans="1:14">
      <c r="A110" s="67">
        <v>109</v>
      </c>
      <c r="B110" s="67" t="s">
        <v>14</v>
      </c>
      <c r="C110" s="67" t="s">
        <v>3123</v>
      </c>
      <c r="D110" s="68" t="s">
        <v>3124</v>
      </c>
      <c r="E110" s="68" t="s">
        <v>3125</v>
      </c>
      <c r="F110" s="67" t="s">
        <v>3126</v>
      </c>
      <c r="G110" s="67" t="s">
        <v>3127</v>
      </c>
      <c r="H110" s="67" t="s">
        <v>3128</v>
      </c>
      <c r="I110" s="67" t="s">
        <v>1206</v>
      </c>
      <c r="J110" s="67" t="s">
        <v>1206</v>
      </c>
      <c r="K110" s="67" t="s">
        <v>3129</v>
      </c>
      <c r="L110" s="67" t="s">
        <v>22</v>
      </c>
      <c r="M110" s="71" t="s">
        <v>1224</v>
      </c>
      <c r="N110" s="73" t="str">
        <f t="shared" si="1"/>
        <v>http://www.tandfebooks.com/isbn/9780203874004</v>
      </c>
    </row>
    <row r="111" spans="1:14">
      <c r="A111" s="67">
        <v>110</v>
      </c>
      <c r="B111" s="67" t="s">
        <v>14</v>
      </c>
      <c r="C111" s="67" t="s">
        <v>4643</v>
      </c>
      <c r="D111" s="68" t="s">
        <v>4644</v>
      </c>
      <c r="E111" s="68" t="s">
        <v>4645</v>
      </c>
      <c r="F111" s="67" t="s">
        <v>4646</v>
      </c>
      <c r="G111" s="67" t="s">
        <v>4647</v>
      </c>
      <c r="H111" s="67" t="s">
        <v>4648</v>
      </c>
      <c r="I111" s="67" t="s">
        <v>1206</v>
      </c>
      <c r="J111" s="67" t="s">
        <v>1419</v>
      </c>
      <c r="K111" s="67" t="s">
        <v>4649</v>
      </c>
      <c r="L111" s="67" t="s">
        <v>22</v>
      </c>
      <c r="M111" s="71" t="s">
        <v>1521</v>
      </c>
      <c r="N111" s="73" t="str">
        <f t="shared" si="1"/>
        <v>http://www.tandfebooks.com/isbn/9780203964613</v>
      </c>
    </row>
    <row r="112" spans="1:14">
      <c r="A112" s="67">
        <v>111</v>
      </c>
      <c r="B112" s="67" t="s">
        <v>14</v>
      </c>
      <c r="C112" s="67" t="s">
        <v>1632</v>
      </c>
      <c r="D112" s="68" t="s">
        <v>1633</v>
      </c>
      <c r="E112" s="68" t="s">
        <v>1634</v>
      </c>
      <c r="F112" s="67" t="s">
        <v>1635</v>
      </c>
      <c r="G112" s="67" t="s">
        <v>1636</v>
      </c>
      <c r="H112" s="67" t="s">
        <v>1637</v>
      </c>
      <c r="I112" s="67" t="s">
        <v>1206</v>
      </c>
      <c r="J112" s="67" t="s">
        <v>1206</v>
      </c>
      <c r="K112" s="67" t="s">
        <v>1638</v>
      </c>
      <c r="L112" s="67" t="s">
        <v>22</v>
      </c>
      <c r="M112" s="71" t="s">
        <v>1208</v>
      </c>
      <c r="N112" s="73" t="str">
        <f t="shared" si="1"/>
        <v>http://www.tandfebooks.com/isbn/9780203968611</v>
      </c>
    </row>
    <row r="113" spans="1:14">
      <c r="A113" s="67">
        <v>112</v>
      </c>
      <c r="B113" s="67" t="s">
        <v>14</v>
      </c>
      <c r="C113" s="67" t="s">
        <v>4847</v>
      </c>
      <c r="D113" s="68" t="s">
        <v>4848</v>
      </c>
      <c r="E113" s="68" t="s">
        <v>4849</v>
      </c>
      <c r="F113" s="67" t="s">
        <v>4850</v>
      </c>
      <c r="G113" s="67" t="s">
        <v>4851</v>
      </c>
      <c r="H113" s="67" t="s">
        <v>4852</v>
      </c>
      <c r="I113" s="67" t="s">
        <v>1206</v>
      </c>
      <c r="J113" s="67" t="s">
        <v>1206</v>
      </c>
      <c r="K113" s="67" t="s">
        <v>4853</v>
      </c>
      <c r="L113" s="67" t="s">
        <v>22</v>
      </c>
      <c r="M113" s="71" t="s">
        <v>1232</v>
      </c>
      <c r="N113" s="73" t="str">
        <f t="shared" si="1"/>
        <v>http://www.tandfebooks.com/isbn/9780203892350</v>
      </c>
    </row>
    <row r="114" spans="1:14">
      <c r="A114" s="67">
        <v>113</v>
      </c>
      <c r="B114" s="67" t="s">
        <v>14</v>
      </c>
      <c r="C114" s="67" t="s">
        <v>2222</v>
      </c>
      <c r="D114" s="68" t="s">
        <v>2223</v>
      </c>
      <c r="E114" s="68" t="s">
        <v>2224</v>
      </c>
      <c r="F114" s="67" t="s">
        <v>2225</v>
      </c>
      <c r="G114" s="67" t="s">
        <v>2226</v>
      </c>
      <c r="H114" s="67" t="s">
        <v>2227</v>
      </c>
      <c r="I114" s="67" t="s">
        <v>1206</v>
      </c>
      <c r="J114" s="67" t="s">
        <v>1206</v>
      </c>
      <c r="K114" s="67" t="s">
        <v>2228</v>
      </c>
      <c r="L114" s="67" t="s">
        <v>22</v>
      </c>
      <c r="M114" s="71" t="s">
        <v>1521</v>
      </c>
      <c r="N114" s="73" t="str">
        <f t="shared" si="1"/>
        <v>http://www.tandfebooks.com/isbn/9780203964255</v>
      </c>
    </row>
    <row r="115" spans="1:14">
      <c r="A115" s="67">
        <v>114</v>
      </c>
      <c r="B115" s="67" t="s">
        <v>14</v>
      </c>
      <c r="C115" s="67" t="s">
        <v>4716</v>
      </c>
      <c r="D115" s="68" t="s">
        <v>4717</v>
      </c>
      <c r="E115" s="68" t="s">
        <v>4718</v>
      </c>
      <c r="F115" s="67" t="s">
        <v>4719</v>
      </c>
      <c r="G115" s="67" t="s">
        <v>4720</v>
      </c>
      <c r="H115" s="67" t="s">
        <v>4721</v>
      </c>
      <c r="I115" s="67" t="s">
        <v>1206</v>
      </c>
      <c r="J115" s="67" t="s">
        <v>1206</v>
      </c>
      <c r="K115" s="67" t="s">
        <v>4722</v>
      </c>
      <c r="L115" s="67" t="s">
        <v>22</v>
      </c>
      <c r="M115" s="71" t="s">
        <v>1521</v>
      </c>
      <c r="N115" s="73" t="str">
        <f t="shared" si="1"/>
        <v>http://www.tandfebooks.com/isbn/9780203939918</v>
      </c>
    </row>
    <row r="116" spans="1:14">
      <c r="A116" s="67">
        <v>115</v>
      </c>
      <c r="B116" s="67" t="s">
        <v>14</v>
      </c>
      <c r="C116" s="67" t="s">
        <v>2886</v>
      </c>
      <c r="D116" s="68" t="s">
        <v>2887</v>
      </c>
      <c r="E116" s="68" t="s">
        <v>2888</v>
      </c>
      <c r="F116" s="67" t="s">
        <v>2889</v>
      </c>
      <c r="G116" s="67" t="s">
        <v>2890</v>
      </c>
      <c r="H116" s="67" t="s">
        <v>2891</v>
      </c>
      <c r="I116" s="67" t="s">
        <v>1206</v>
      </c>
      <c r="J116" s="67" t="s">
        <v>1206</v>
      </c>
      <c r="K116" s="67" t="s">
        <v>2892</v>
      </c>
      <c r="L116" s="67" t="s">
        <v>22</v>
      </c>
      <c r="M116" s="71" t="s">
        <v>1208</v>
      </c>
      <c r="N116" s="73" t="str">
        <f t="shared" si="1"/>
        <v>http://www.tandfebooks.com/isbn/9780203969410</v>
      </c>
    </row>
    <row r="117" spans="1:14">
      <c r="A117" s="67">
        <v>116</v>
      </c>
      <c r="B117" s="67" t="s">
        <v>14</v>
      </c>
      <c r="C117" s="67" t="s">
        <v>2662</v>
      </c>
      <c r="D117" s="68" t="s">
        <v>2663</v>
      </c>
      <c r="E117" s="68" t="s">
        <v>2664</v>
      </c>
      <c r="F117" s="67" t="s">
        <v>2665</v>
      </c>
      <c r="G117" s="67" t="s">
        <v>2666</v>
      </c>
      <c r="H117" s="67" t="s">
        <v>2667</v>
      </c>
      <c r="I117" s="67" t="s">
        <v>1206</v>
      </c>
      <c r="J117" s="67" t="s">
        <v>1206</v>
      </c>
      <c r="K117" s="67" t="s">
        <v>2668</v>
      </c>
      <c r="L117" s="67" t="s">
        <v>22</v>
      </c>
      <c r="M117" s="71" t="s">
        <v>1521</v>
      </c>
      <c r="N117" s="73" t="str">
        <f t="shared" si="1"/>
        <v>http://www.tandfebooks.com/isbn/9780203934746</v>
      </c>
    </row>
    <row r="118" spans="1:14">
      <c r="A118" s="67">
        <v>117</v>
      </c>
      <c r="B118" s="67" t="s">
        <v>14</v>
      </c>
      <c r="C118" s="67" t="s">
        <v>3372</v>
      </c>
      <c r="D118" s="68" t="s">
        <v>3373</v>
      </c>
      <c r="E118" s="68" t="s">
        <v>3374</v>
      </c>
      <c r="F118" s="67" t="s">
        <v>3375</v>
      </c>
      <c r="G118" s="67" t="s">
        <v>3376</v>
      </c>
      <c r="H118" s="67" t="s">
        <v>3377</v>
      </c>
      <c r="I118" s="67" t="s">
        <v>1206</v>
      </c>
      <c r="J118" s="67" t="s">
        <v>1206</v>
      </c>
      <c r="K118" s="67" t="s">
        <v>3378</v>
      </c>
      <c r="L118" s="67" t="s">
        <v>22</v>
      </c>
      <c r="M118" s="71" t="s">
        <v>1224</v>
      </c>
      <c r="N118" s="73" t="str">
        <f t="shared" si="1"/>
        <v>http://www.tandfebooks.com/isbn/9780203880234</v>
      </c>
    </row>
    <row r="119" spans="1:14">
      <c r="A119" s="67">
        <v>118</v>
      </c>
      <c r="B119" s="67" t="s">
        <v>14</v>
      </c>
      <c r="C119" s="67" t="s">
        <v>3475</v>
      </c>
      <c r="D119" s="68" t="s">
        <v>3476</v>
      </c>
      <c r="E119" s="68" t="s">
        <v>3477</v>
      </c>
      <c r="F119" s="67" t="s">
        <v>3478</v>
      </c>
      <c r="G119" s="67" t="s">
        <v>3479</v>
      </c>
      <c r="H119" s="67" t="s">
        <v>3480</v>
      </c>
      <c r="I119" s="67" t="s">
        <v>1206</v>
      </c>
      <c r="J119" s="67" t="s">
        <v>1206</v>
      </c>
      <c r="K119" s="67" t="s">
        <v>3481</v>
      </c>
      <c r="L119" s="67" t="s">
        <v>22</v>
      </c>
      <c r="M119" s="71" t="s">
        <v>1224</v>
      </c>
      <c r="N119" s="73" t="str">
        <f t="shared" si="1"/>
        <v>http://www.tandfebooks.com/isbn/9780203876152</v>
      </c>
    </row>
    <row r="120" spans="1:14">
      <c r="A120" s="67">
        <v>119</v>
      </c>
      <c r="B120" s="67" t="s">
        <v>14</v>
      </c>
      <c r="C120" s="67" t="s">
        <v>2840</v>
      </c>
      <c r="D120" s="68" t="s">
        <v>2841</v>
      </c>
      <c r="E120" s="68" t="s">
        <v>2842</v>
      </c>
      <c r="F120" s="67" t="s">
        <v>2843</v>
      </c>
      <c r="G120" s="67" t="s">
        <v>2844</v>
      </c>
      <c r="H120" s="67" t="s">
        <v>2845</v>
      </c>
      <c r="I120" s="67" t="s">
        <v>1206</v>
      </c>
      <c r="J120" s="67" t="s">
        <v>1206</v>
      </c>
      <c r="K120" s="67" t="s">
        <v>2846</v>
      </c>
      <c r="L120" s="67" t="s">
        <v>22</v>
      </c>
      <c r="M120" s="71" t="s">
        <v>1232</v>
      </c>
      <c r="N120" s="73" t="str">
        <f t="shared" si="1"/>
        <v>http://www.tandfebooks.com/isbn/9780203883853</v>
      </c>
    </row>
    <row r="121" spans="1:14">
      <c r="A121" s="67">
        <v>120</v>
      </c>
      <c r="B121" s="67" t="s">
        <v>14</v>
      </c>
      <c r="C121" s="67" t="s">
        <v>1304</v>
      </c>
      <c r="D121" s="68" t="s">
        <v>1305</v>
      </c>
      <c r="E121" s="68" t="s">
        <v>1306</v>
      </c>
      <c r="F121" s="67" t="s">
        <v>1307</v>
      </c>
      <c r="G121" s="67" t="s">
        <v>1308</v>
      </c>
      <c r="H121" s="67" t="s">
        <v>1309</v>
      </c>
      <c r="I121" s="67" t="s">
        <v>1206</v>
      </c>
      <c r="J121" s="67" t="s">
        <v>1206</v>
      </c>
      <c r="K121" s="67" t="s">
        <v>1310</v>
      </c>
      <c r="L121" s="67" t="s">
        <v>22</v>
      </c>
      <c r="M121" s="71" t="s">
        <v>1232</v>
      </c>
      <c r="N121" s="73" t="str">
        <f t="shared" si="1"/>
        <v>http://www.tandfebooks.com/isbn/9780203886946</v>
      </c>
    </row>
    <row r="122" spans="1:14">
      <c r="A122" s="67">
        <v>121</v>
      </c>
      <c r="B122" s="67" t="s">
        <v>14</v>
      </c>
      <c r="C122" s="67" t="s">
        <v>1304</v>
      </c>
      <c r="D122" s="68" t="s">
        <v>1785</v>
      </c>
      <c r="E122" s="68" t="s">
        <v>1786</v>
      </c>
      <c r="F122" s="67" t="s">
        <v>1787</v>
      </c>
      <c r="G122" s="67" t="s">
        <v>1788</v>
      </c>
      <c r="H122" s="67" t="s">
        <v>1789</v>
      </c>
      <c r="I122" s="67" t="s">
        <v>1206</v>
      </c>
      <c r="J122" s="67" t="s">
        <v>1206</v>
      </c>
      <c r="K122" s="67" t="s">
        <v>1790</v>
      </c>
      <c r="L122" s="67" t="s">
        <v>22</v>
      </c>
      <c r="M122" s="71" t="s">
        <v>1232</v>
      </c>
      <c r="N122" s="73" t="str">
        <f t="shared" si="1"/>
        <v>http://www.tandfebooks.com/isbn/9780203932261</v>
      </c>
    </row>
    <row r="123" spans="1:14">
      <c r="A123" s="67">
        <v>122</v>
      </c>
      <c r="B123" s="67" t="s">
        <v>14</v>
      </c>
      <c r="C123" s="67" t="s">
        <v>1304</v>
      </c>
      <c r="D123" s="68" t="s">
        <v>1847</v>
      </c>
      <c r="E123" s="68" t="s">
        <v>1848</v>
      </c>
      <c r="F123" s="67" t="s">
        <v>1849</v>
      </c>
      <c r="G123" s="67" t="s">
        <v>1850</v>
      </c>
      <c r="H123" s="67" t="s">
        <v>1851</v>
      </c>
      <c r="I123" s="67" t="s">
        <v>1206</v>
      </c>
      <c r="J123" s="67" t="s">
        <v>1206</v>
      </c>
      <c r="K123" s="67" t="s">
        <v>1852</v>
      </c>
      <c r="L123" s="67" t="s">
        <v>22</v>
      </c>
      <c r="M123" s="71" t="s">
        <v>1521</v>
      </c>
      <c r="N123" s="73" t="str">
        <f t="shared" si="1"/>
        <v>http://www.tandfebooks.com/isbn/9780203934784</v>
      </c>
    </row>
    <row r="124" spans="1:14">
      <c r="A124" s="67">
        <v>123</v>
      </c>
      <c r="B124" s="67" t="s">
        <v>14</v>
      </c>
      <c r="C124" s="67" t="s">
        <v>2800</v>
      </c>
      <c r="D124" s="68" t="s">
        <v>2801</v>
      </c>
      <c r="E124" s="68" t="s">
        <v>2802</v>
      </c>
      <c r="F124" s="67" t="s">
        <v>2803</v>
      </c>
      <c r="G124" s="67" t="s">
        <v>2804</v>
      </c>
      <c r="H124" s="67" t="s">
        <v>2805</v>
      </c>
      <c r="I124" s="67" t="s">
        <v>1206</v>
      </c>
      <c r="J124" s="67" t="s">
        <v>1206</v>
      </c>
      <c r="K124" s="67" t="s">
        <v>2806</v>
      </c>
      <c r="L124" s="67" t="s">
        <v>22</v>
      </c>
      <c r="M124" s="71" t="s">
        <v>1521</v>
      </c>
      <c r="N124" s="73" t="str">
        <f t="shared" si="1"/>
        <v>http://www.tandfebooks.com/isbn/9780203935019</v>
      </c>
    </row>
    <row r="125" spans="1:14">
      <c r="A125" s="67">
        <v>124</v>
      </c>
      <c r="B125" s="67" t="s">
        <v>14</v>
      </c>
      <c r="C125" s="67" t="s">
        <v>2854</v>
      </c>
      <c r="D125" s="68" t="s">
        <v>1950</v>
      </c>
      <c r="E125" s="68" t="s">
        <v>1951</v>
      </c>
      <c r="F125" s="67" t="s">
        <v>2855</v>
      </c>
      <c r="G125" s="67" t="s">
        <v>2856</v>
      </c>
      <c r="H125" s="67" t="s">
        <v>2857</v>
      </c>
      <c r="I125" s="67" t="s">
        <v>1206</v>
      </c>
      <c r="J125" s="67" t="s">
        <v>1206</v>
      </c>
      <c r="K125" s="67" t="s">
        <v>2858</v>
      </c>
      <c r="L125" s="67" t="s">
        <v>22</v>
      </c>
      <c r="M125" s="71" t="s">
        <v>1224</v>
      </c>
      <c r="N125" s="73" t="str">
        <f t="shared" si="1"/>
        <v>http://www.tandfebooks.com/isbn/9780203861967</v>
      </c>
    </row>
    <row r="126" spans="1:14">
      <c r="A126" s="67">
        <v>125</v>
      </c>
      <c r="B126" s="67" t="s">
        <v>14</v>
      </c>
      <c r="C126" s="67" t="s">
        <v>1989</v>
      </c>
      <c r="D126" s="68" t="s">
        <v>1990</v>
      </c>
      <c r="E126" s="68" t="s">
        <v>1991</v>
      </c>
      <c r="F126" s="67" t="s">
        <v>1992</v>
      </c>
      <c r="G126" s="67" t="s">
        <v>1993</v>
      </c>
      <c r="H126" s="67" t="s">
        <v>1994</v>
      </c>
      <c r="I126" s="67" t="s">
        <v>1206</v>
      </c>
      <c r="J126" s="67" t="s">
        <v>1419</v>
      </c>
      <c r="K126" s="67" t="s">
        <v>1995</v>
      </c>
      <c r="L126" s="67" t="s">
        <v>22</v>
      </c>
      <c r="M126" s="71" t="s">
        <v>1224</v>
      </c>
      <c r="N126" s="73" t="str">
        <f t="shared" si="1"/>
        <v>http://www.tandfebooks.com/isbn/9780203939239</v>
      </c>
    </row>
    <row r="127" spans="1:14">
      <c r="A127" s="67">
        <v>126</v>
      </c>
      <c r="B127" s="67" t="s">
        <v>14</v>
      </c>
      <c r="C127" s="67" t="s">
        <v>4245</v>
      </c>
      <c r="D127" s="68" t="s">
        <v>4246</v>
      </c>
      <c r="E127" s="68" t="s">
        <v>4247</v>
      </c>
      <c r="F127" s="67" t="s">
        <v>4248</v>
      </c>
      <c r="G127" s="67" t="s">
        <v>4249</v>
      </c>
      <c r="H127" s="67" t="s">
        <v>4250</v>
      </c>
      <c r="I127" s="67" t="s">
        <v>1206</v>
      </c>
      <c r="J127" s="67" t="s">
        <v>1206</v>
      </c>
      <c r="K127" s="67" t="s">
        <v>4251</v>
      </c>
      <c r="L127" s="67" t="s">
        <v>22</v>
      </c>
      <c r="M127" s="71" t="s">
        <v>1224</v>
      </c>
      <c r="N127" s="73" t="str">
        <f t="shared" si="1"/>
        <v>http://www.tandfebooks.com/isbn/9780203874097</v>
      </c>
    </row>
    <row r="128" spans="1:14">
      <c r="A128" s="67">
        <v>127</v>
      </c>
      <c r="B128" s="67" t="s">
        <v>14</v>
      </c>
      <c r="C128" s="67" t="s">
        <v>3700</v>
      </c>
      <c r="D128" s="68" t="s">
        <v>3701</v>
      </c>
      <c r="E128" s="68" t="s">
        <v>3702</v>
      </c>
      <c r="F128" s="67" t="s">
        <v>3703</v>
      </c>
      <c r="G128" s="67" t="s">
        <v>3704</v>
      </c>
      <c r="H128" s="67" t="s">
        <v>3705</v>
      </c>
      <c r="I128" s="67" t="s">
        <v>1206</v>
      </c>
      <c r="J128" s="67" t="s">
        <v>1206</v>
      </c>
      <c r="K128" s="67" t="s">
        <v>3706</v>
      </c>
      <c r="L128" s="67" t="s">
        <v>22</v>
      </c>
      <c r="M128" s="71" t="s">
        <v>2409</v>
      </c>
      <c r="N128" s="73" t="str">
        <f t="shared" si="1"/>
        <v>http://www.tandfebooks.com/isbn/9780203503645</v>
      </c>
    </row>
    <row r="129" spans="1:14">
      <c r="A129" s="67">
        <v>128</v>
      </c>
      <c r="B129" s="67" t="s">
        <v>14</v>
      </c>
      <c r="C129" s="67" t="s">
        <v>3227</v>
      </c>
      <c r="D129" s="68" t="s">
        <v>3228</v>
      </c>
      <c r="E129" s="68" t="s">
        <v>3229</v>
      </c>
      <c r="F129" s="67" t="s">
        <v>3230</v>
      </c>
      <c r="G129" s="67" t="s">
        <v>3231</v>
      </c>
      <c r="H129" s="67" t="s">
        <v>3232</v>
      </c>
      <c r="I129" s="67" t="s">
        <v>1206</v>
      </c>
      <c r="J129" s="67" t="s">
        <v>1206</v>
      </c>
      <c r="K129" s="67" t="s">
        <v>3233</v>
      </c>
      <c r="L129" s="67" t="s">
        <v>22</v>
      </c>
      <c r="M129" s="71" t="s">
        <v>1208</v>
      </c>
      <c r="N129" s="73" t="str">
        <f t="shared" si="1"/>
        <v>http://www.tandfebooks.com/isbn/9780203086506</v>
      </c>
    </row>
    <row r="130" spans="1:14">
      <c r="A130" s="67">
        <v>129</v>
      </c>
      <c r="B130" s="67" t="s">
        <v>14</v>
      </c>
      <c r="C130" s="67" t="s">
        <v>1406</v>
      </c>
      <c r="D130" s="68" t="s">
        <v>1407</v>
      </c>
      <c r="E130" s="68" t="s">
        <v>1408</v>
      </c>
      <c r="F130" s="67" t="s">
        <v>1409</v>
      </c>
      <c r="G130" s="67" t="s">
        <v>1410</v>
      </c>
      <c r="H130" s="67" t="s">
        <v>1411</v>
      </c>
      <c r="I130" s="67" t="s">
        <v>1206</v>
      </c>
      <c r="J130" s="67" t="s">
        <v>1206</v>
      </c>
      <c r="K130" s="67" t="s">
        <v>1412</v>
      </c>
      <c r="L130" s="67" t="s">
        <v>22</v>
      </c>
      <c r="M130" s="71" t="s">
        <v>1232</v>
      </c>
      <c r="N130" s="73" t="str">
        <f t="shared" ref="N130:N193" si="2">HYPERLINK("http://www.tandfebooks.com/isbn/" &amp; F130)</f>
        <v>http://www.tandfebooks.com/isbn/9780203888681</v>
      </c>
    </row>
    <row r="131" spans="1:14">
      <c r="A131" s="67">
        <v>130</v>
      </c>
      <c r="B131" s="67" t="s">
        <v>14</v>
      </c>
      <c r="C131" s="67" t="s">
        <v>1778</v>
      </c>
      <c r="D131" s="68" t="s">
        <v>1779</v>
      </c>
      <c r="E131" s="68" t="s">
        <v>1780</v>
      </c>
      <c r="F131" s="67" t="s">
        <v>1781</v>
      </c>
      <c r="G131" s="67" t="s">
        <v>1782</v>
      </c>
      <c r="H131" s="67" t="s">
        <v>1783</v>
      </c>
      <c r="I131" s="67" t="s">
        <v>1206</v>
      </c>
      <c r="J131" s="67" t="s">
        <v>1206</v>
      </c>
      <c r="K131" s="67" t="s">
        <v>1784</v>
      </c>
      <c r="L131" s="67" t="s">
        <v>22</v>
      </c>
      <c r="M131" s="71" t="s">
        <v>1224</v>
      </c>
      <c r="N131" s="73" t="str">
        <f t="shared" si="2"/>
        <v>http://www.tandfebooks.com/isbn/9780203881583</v>
      </c>
    </row>
    <row r="132" spans="1:14">
      <c r="A132" s="67">
        <v>131</v>
      </c>
      <c r="B132" s="67" t="s">
        <v>14</v>
      </c>
      <c r="C132" s="67" t="s">
        <v>2458</v>
      </c>
      <c r="D132" s="68" t="s">
        <v>2459</v>
      </c>
      <c r="E132" s="68" t="s">
        <v>2460</v>
      </c>
      <c r="F132" s="67" t="s">
        <v>2461</v>
      </c>
      <c r="G132" s="67" t="s">
        <v>2462</v>
      </c>
      <c r="H132" s="67" t="s">
        <v>2463</v>
      </c>
      <c r="I132" s="67" t="s">
        <v>1206</v>
      </c>
      <c r="J132" s="67" t="s">
        <v>1206</v>
      </c>
      <c r="K132" s="67" t="s">
        <v>2464</v>
      </c>
      <c r="L132" s="67" t="s">
        <v>22</v>
      </c>
      <c r="M132" s="71" t="s">
        <v>2409</v>
      </c>
      <c r="N132" s="73" t="str">
        <f t="shared" si="2"/>
        <v>http://www.tandfebooks.com/isbn/9780203645659</v>
      </c>
    </row>
    <row r="133" spans="1:14">
      <c r="A133" s="67">
        <v>132</v>
      </c>
      <c r="B133" s="67" t="s">
        <v>14</v>
      </c>
      <c r="C133" s="67" t="s">
        <v>1564</v>
      </c>
      <c r="D133" s="68" t="s">
        <v>1565</v>
      </c>
      <c r="E133" s="68" t="s">
        <v>1566</v>
      </c>
      <c r="F133" s="67" t="s">
        <v>1567</v>
      </c>
      <c r="G133" s="67" t="s">
        <v>1568</v>
      </c>
      <c r="H133" s="67" t="s">
        <v>1569</v>
      </c>
      <c r="I133" s="67" t="s">
        <v>1206</v>
      </c>
      <c r="J133" s="67" t="s">
        <v>1206</v>
      </c>
      <c r="K133" s="67" t="s">
        <v>1570</v>
      </c>
      <c r="L133" s="67" t="s">
        <v>22</v>
      </c>
      <c r="M133" s="71" t="s">
        <v>1224</v>
      </c>
      <c r="N133" s="73" t="str">
        <f t="shared" si="2"/>
        <v>http://www.tandfebooks.com/isbn/9780203880135</v>
      </c>
    </row>
    <row r="134" spans="1:14">
      <c r="A134" s="67">
        <v>133</v>
      </c>
      <c r="B134" s="67" t="s">
        <v>14</v>
      </c>
      <c r="C134" s="67" t="s">
        <v>2917</v>
      </c>
      <c r="D134" s="68" t="s">
        <v>2918</v>
      </c>
      <c r="E134" s="68" t="s">
        <v>2919</v>
      </c>
      <c r="F134" s="67" t="s">
        <v>2920</v>
      </c>
      <c r="G134" s="67" t="s">
        <v>2921</v>
      </c>
      <c r="H134" s="67" t="s">
        <v>2922</v>
      </c>
      <c r="I134" s="67" t="s">
        <v>1206</v>
      </c>
      <c r="J134" s="67" t="s">
        <v>1206</v>
      </c>
      <c r="K134" s="67" t="s">
        <v>2923</v>
      </c>
      <c r="L134" s="67" t="s">
        <v>22</v>
      </c>
      <c r="M134" s="71" t="s">
        <v>1224</v>
      </c>
      <c r="N134" s="73" t="str">
        <f t="shared" si="2"/>
        <v>http://www.tandfebooks.com/isbn/9780203874851</v>
      </c>
    </row>
    <row r="135" spans="1:14">
      <c r="A135" s="67">
        <v>134</v>
      </c>
      <c r="B135" s="67" t="s">
        <v>14</v>
      </c>
      <c r="C135" s="67" t="s">
        <v>5089</v>
      </c>
      <c r="D135" s="68" t="s">
        <v>5090</v>
      </c>
      <c r="E135" s="68" t="s">
        <v>3586</v>
      </c>
      <c r="F135" s="67" t="s">
        <v>5091</v>
      </c>
      <c r="G135" s="67" t="s">
        <v>5092</v>
      </c>
      <c r="H135" s="67" t="s">
        <v>5093</v>
      </c>
      <c r="I135" s="67" t="s">
        <v>1206</v>
      </c>
      <c r="J135" s="67" t="s">
        <v>1206</v>
      </c>
      <c r="K135" s="67" t="s">
        <v>5094</v>
      </c>
      <c r="L135" s="67" t="s">
        <v>22</v>
      </c>
      <c r="M135" s="71" t="s">
        <v>1232</v>
      </c>
      <c r="N135" s="73" t="str">
        <f t="shared" si="2"/>
        <v>http://www.tandfebooks.com/isbn/9780203892046</v>
      </c>
    </row>
    <row r="136" spans="1:14">
      <c r="A136" s="67">
        <v>135</v>
      </c>
      <c r="B136" s="67" t="s">
        <v>14</v>
      </c>
      <c r="C136" s="67" t="s">
        <v>3585</v>
      </c>
      <c r="D136" s="68" t="s">
        <v>2918</v>
      </c>
      <c r="E136" s="68" t="s">
        <v>3586</v>
      </c>
      <c r="F136" s="67" t="s">
        <v>3587</v>
      </c>
      <c r="G136" s="67" t="s">
        <v>3588</v>
      </c>
      <c r="H136" s="67" t="s">
        <v>3589</v>
      </c>
      <c r="I136" s="67" t="s">
        <v>1206</v>
      </c>
      <c r="J136" s="67" t="s">
        <v>1206</v>
      </c>
      <c r="K136" s="67" t="s">
        <v>3590</v>
      </c>
      <c r="L136" s="67" t="s">
        <v>22</v>
      </c>
      <c r="M136" s="71" t="s">
        <v>1232</v>
      </c>
      <c r="N136" s="73" t="str">
        <f t="shared" si="2"/>
        <v>http://www.tandfebooks.com/isbn/9780203887868</v>
      </c>
    </row>
    <row r="137" spans="1:14">
      <c r="A137" s="67">
        <v>136</v>
      </c>
      <c r="B137" s="67" t="s">
        <v>14</v>
      </c>
      <c r="C137" s="67" t="s">
        <v>3088</v>
      </c>
      <c r="D137" s="68" t="s">
        <v>2962</v>
      </c>
      <c r="E137" s="68" t="s">
        <v>34</v>
      </c>
      <c r="F137" s="67" t="s">
        <v>3089</v>
      </c>
      <c r="G137" s="67" t="s">
        <v>3090</v>
      </c>
      <c r="H137" s="67" t="s">
        <v>3091</v>
      </c>
      <c r="I137" s="67" t="s">
        <v>1206</v>
      </c>
      <c r="J137" s="67" t="s">
        <v>1206</v>
      </c>
      <c r="K137" s="67" t="s">
        <v>3092</v>
      </c>
      <c r="L137" s="67" t="s">
        <v>22</v>
      </c>
      <c r="M137" s="71" t="s">
        <v>1232</v>
      </c>
      <c r="N137" s="73" t="str">
        <f t="shared" si="2"/>
        <v>http://www.tandfebooks.com/isbn/9780203895375</v>
      </c>
    </row>
    <row r="138" spans="1:14">
      <c r="A138" s="67">
        <v>137</v>
      </c>
      <c r="B138" s="67" t="s">
        <v>14</v>
      </c>
      <c r="C138" s="67" t="s">
        <v>1571</v>
      </c>
      <c r="D138" s="68" t="s">
        <v>1572</v>
      </c>
      <c r="E138" s="68" t="s">
        <v>1573</v>
      </c>
      <c r="F138" s="67" t="s">
        <v>1574</v>
      </c>
      <c r="G138" s="67" t="s">
        <v>1575</v>
      </c>
      <c r="H138" s="67" t="s">
        <v>1576</v>
      </c>
      <c r="I138" s="67" t="s">
        <v>1206</v>
      </c>
      <c r="J138" s="67" t="s">
        <v>1206</v>
      </c>
      <c r="K138" s="67" t="s">
        <v>1577</v>
      </c>
      <c r="L138" s="67" t="s">
        <v>22</v>
      </c>
      <c r="M138" s="71" t="s">
        <v>1224</v>
      </c>
      <c r="N138" s="73" t="str">
        <f t="shared" si="2"/>
        <v>http://www.tandfebooks.com/isbn/9780203871027</v>
      </c>
    </row>
    <row r="139" spans="1:14">
      <c r="A139" s="67">
        <v>138</v>
      </c>
      <c r="B139" s="67" t="s">
        <v>14</v>
      </c>
      <c r="C139" s="67" t="s">
        <v>4744</v>
      </c>
      <c r="D139" s="68" t="s">
        <v>4745</v>
      </c>
      <c r="E139" s="68" t="s">
        <v>4746</v>
      </c>
      <c r="F139" s="67" t="s">
        <v>4747</v>
      </c>
      <c r="G139" s="67" t="s">
        <v>4748</v>
      </c>
      <c r="H139" s="67" t="s">
        <v>4749</v>
      </c>
      <c r="I139" s="67" t="s">
        <v>1206</v>
      </c>
      <c r="J139" s="67" t="s">
        <v>1419</v>
      </c>
      <c r="K139" s="67" t="s">
        <v>4750</v>
      </c>
      <c r="L139" s="67" t="s">
        <v>538</v>
      </c>
      <c r="M139" s="71" t="s">
        <v>1208</v>
      </c>
      <c r="N139" s="73" t="str">
        <f t="shared" si="2"/>
        <v>http://www.tandfebooks.com/isbn/9780203968215</v>
      </c>
    </row>
    <row r="140" spans="1:14">
      <c r="A140" s="67">
        <v>139</v>
      </c>
      <c r="B140" s="67" t="s">
        <v>14</v>
      </c>
      <c r="C140" s="67" t="s">
        <v>3111</v>
      </c>
      <c r="D140" s="68" t="s">
        <v>581</v>
      </c>
      <c r="E140" s="68" t="s">
        <v>2616</v>
      </c>
      <c r="F140" s="67" t="s">
        <v>3112</v>
      </c>
      <c r="G140" s="67" t="s">
        <v>3113</v>
      </c>
      <c r="H140" s="67" t="s">
        <v>3114</v>
      </c>
      <c r="I140" s="67" t="s">
        <v>1206</v>
      </c>
      <c r="J140" s="67" t="s">
        <v>1206</v>
      </c>
      <c r="K140" s="67" t="s">
        <v>3115</v>
      </c>
      <c r="L140" s="67" t="s">
        <v>22</v>
      </c>
      <c r="M140" s="71" t="s">
        <v>1521</v>
      </c>
      <c r="N140" s="73" t="str">
        <f t="shared" si="2"/>
        <v>http://www.tandfebooks.com/isbn/9780203964057</v>
      </c>
    </row>
    <row r="141" spans="1:14">
      <c r="A141" s="67">
        <v>140</v>
      </c>
      <c r="B141" s="67" t="s">
        <v>14</v>
      </c>
      <c r="C141" s="67" t="s">
        <v>3707</v>
      </c>
      <c r="D141" s="68" t="s">
        <v>2615</v>
      </c>
      <c r="E141" s="68" t="s">
        <v>2616</v>
      </c>
      <c r="F141" s="67" t="s">
        <v>3708</v>
      </c>
      <c r="G141" s="67" t="s">
        <v>3709</v>
      </c>
      <c r="H141" s="67" t="s">
        <v>3710</v>
      </c>
      <c r="I141" s="67" t="s">
        <v>1206</v>
      </c>
      <c r="J141" s="67" t="s">
        <v>1206</v>
      </c>
      <c r="K141" s="67" t="s">
        <v>3711</v>
      </c>
      <c r="L141" s="67" t="s">
        <v>22</v>
      </c>
      <c r="M141" s="71" t="s">
        <v>1224</v>
      </c>
      <c r="N141" s="73" t="str">
        <f t="shared" si="2"/>
        <v>http://www.tandfebooks.com/isbn/9780203868454</v>
      </c>
    </row>
    <row r="142" spans="1:14">
      <c r="A142" s="67">
        <v>141</v>
      </c>
      <c r="B142" s="67" t="s">
        <v>14</v>
      </c>
      <c r="C142" s="67" t="s">
        <v>3007</v>
      </c>
      <c r="D142" s="68" t="s">
        <v>3008</v>
      </c>
      <c r="E142" s="68" t="s">
        <v>3009</v>
      </c>
      <c r="F142" s="67" t="s">
        <v>3010</v>
      </c>
      <c r="G142" s="67" t="s">
        <v>3011</v>
      </c>
      <c r="H142" s="67" t="s">
        <v>3012</v>
      </c>
      <c r="I142" s="67" t="s">
        <v>1206</v>
      </c>
      <c r="J142" s="67" t="s">
        <v>1206</v>
      </c>
      <c r="K142" s="67" t="s">
        <v>3013</v>
      </c>
      <c r="L142" s="67" t="s">
        <v>22</v>
      </c>
      <c r="M142" s="71" t="s">
        <v>1208</v>
      </c>
      <c r="N142" s="73" t="str">
        <f t="shared" si="2"/>
        <v>http://www.tandfebooks.com/isbn/9780203969816</v>
      </c>
    </row>
    <row r="143" spans="1:14">
      <c r="A143" s="67">
        <v>142</v>
      </c>
      <c r="B143" s="67" t="s">
        <v>14</v>
      </c>
      <c r="C143" s="67" t="s">
        <v>4449</v>
      </c>
      <c r="D143" s="68" t="s">
        <v>1619</v>
      </c>
      <c r="E143" s="68" t="s">
        <v>4450</v>
      </c>
      <c r="F143" s="67" t="s">
        <v>4451</v>
      </c>
      <c r="G143" s="67" t="s">
        <v>4452</v>
      </c>
      <c r="H143" s="67" t="s">
        <v>4453</v>
      </c>
      <c r="I143" s="67" t="s">
        <v>1206</v>
      </c>
      <c r="J143" s="67" t="s">
        <v>1206</v>
      </c>
      <c r="K143" s="67" t="s">
        <v>4454</v>
      </c>
      <c r="L143" s="67" t="s">
        <v>22</v>
      </c>
      <c r="M143" s="71" t="s">
        <v>1224</v>
      </c>
      <c r="N143" s="73" t="str">
        <f t="shared" si="2"/>
        <v>http://www.tandfebooks.com/isbn/9780203861998</v>
      </c>
    </row>
    <row r="144" spans="1:14">
      <c r="A144" s="67">
        <v>143</v>
      </c>
      <c r="B144" s="67" t="s">
        <v>14</v>
      </c>
      <c r="C144" s="67" t="s">
        <v>4004</v>
      </c>
      <c r="D144" s="68" t="s">
        <v>1256</v>
      </c>
      <c r="E144" s="68" t="s">
        <v>1257</v>
      </c>
      <c r="F144" s="67" t="s">
        <v>4005</v>
      </c>
      <c r="G144" s="67" t="s">
        <v>4006</v>
      </c>
      <c r="H144" s="67" t="s">
        <v>4007</v>
      </c>
      <c r="I144" s="67" t="s">
        <v>1206</v>
      </c>
      <c r="J144" s="67" t="s">
        <v>1419</v>
      </c>
      <c r="K144" s="67" t="s">
        <v>4008</v>
      </c>
      <c r="L144" s="67" t="s">
        <v>22</v>
      </c>
      <c r="M144" s="71" t="s">
        <v>1224</v>
      </c>
      <c r="N144" s="73" t="str">
        <f t="shared" si="2"/>
        <v>http://www.tandfebooks.com/isbn/9780203864739</v>
      </c>
    </row>
    <row r="145" spans="1:14">
      <c r="A145" s="67">
        <v>144</v>
      </c>
      <c r="B145" s="67" t="s">
        <v>14</v>
      </c>
      <c r="C145" s="67" t="s">
        <v>4164</v>
      </c>
      <c r="D145" s="68" t="s">
        <v>3242</v>
      </c>
      <c r="E145" s="68" t="s">
        <v>1257</v>
      </c>
      <c r="F145" s="67" t="s">
        <v>4165</v>
      </c>
      <c r="G145" s="67" t="s">
        <v>4166</v>
      </c>
      <c r="H145" s="67" t="s">
        <v>4167</v>
      </c>
      <c r="I145" s="67" t="s">
        <v>1206</v>
      </c>
      <c r="J145" s="67" t="s">
        <v>1266</v>
      </c>
      <c r="K145" s="67" t="s">
        <v>4168</v>
      </c>
      <c r="L145" s="67" t="s">
        <v>22</v>
      </c>
      <c r="M145" s="71" t="s">
        <v>1232</v>
      </c>
      <c r="N145" s="73" t="str">
        <f t="shared" si="2"/>
        <v>http://www.tandfebooks.com/isbn/9780203932841</v>
      </c>
    </row>
    <row r="146" spans="1:14">
      <c r="A146" s="67">
        <v>145</v>
      </c>
      <c r="B146" s="67" t="s">
        <v>14</v>
      </c>
      <c r="C146" s="67" t="s">
        <v>4071</v>
      </c>
      <c r="D146" s="68" t="s">
        <v>4072</v>
      </c>
      <c r="E146" s="68" t="s">
        <v>4073</v>
      </c>
      <c r="F146" s="67" t="s">
        <v>4074</v>
      </c>
      <c r="G146" s="67" t="s">
        <v>4075</v>
      </c>
      <c r="H146" s="67" t="s">
        <v>4076</v>
      </c>
      <c r="I146" s="67" t="s">
        <v>1206</v>
      </c>
      <c r="J146" s="67" t="s">
        <v>1206</v>
      </c>
      <c r="K146" s="67" t="s">
        <v>4077</v>
      </c>
      <c r="L146" s="67" t="s">
        <v>22</v>
      </c>
      <c r="M146" s="71" t="s">
        <v>1208</v>
      </c>
      <c r="N146" s="73" t="str">
        <f t="shared" si="2"/>
        <v>http://www.tandfebooks.com/isbn/9781410617378</v>
      </c>
    </row>
    <row r="147" spans="1:14">
      <c r="A147" s="67">
        <v>146</v>
      </c>
      <c r="B147" s="67" t="s">
        <v>14</v>
      </c>
      <c r="C147" s="67" t="s">
        <v>2288</v>
      </c>
      <c r="D147" s="68" t="s">
        <v>463</v>
      </c>
      <c r="E147" s="68" t="s">
        <v>2289</v>
      </c>
      <c r="F147" s="67" t="s">
        <v>2290</v>
      </c>
      <c r="G147" s="67" t="s">
        <v>2291</v>
      </c>
      <c r="H147" s="67" t="s">
        <v>2292</v>
      </c>
      <c r="I147" s="67" t="s">
        <v>1206</v>
      </c>
      <c r="J147" s="67" t="s">
        <v>1206</v>
      </c>
      <c r="K147" s="67" t="s">
        <v>2293</v>
      </c>
      <c r="L147" s="67" t="s">
        <v>22</v>
      </c>
      <c r="M147" s="71" t="s">
        <v>1224</v>
      </c>
      <c r="N147" s="73" t="str">
        <f t="shared" si="2"/>
        <v>http://www.tandfebooks.com/isbn/9780203863466</v>
      </c>
    </row>
    <row r="148" spans="1:14">
      <c r="A148" s="67">
        <v>147</v>
      </c>
      <c r="B148" s="67" t="s">
        <v>14</v>
      </c>
      <c r="C148" s="67" t="s">
        <v>4583</v>
      </c>
      <c r="D148" s="68" t="s">
        <v>4432</v>
      </c>
      <c r="E148" s="68" t="s">
        <v>2289</v>
      </c>
      <c r="F148" s="67" t="s">
        <v>4584</v>
      </c>
      <c r="G148" s="67" t="s">
        <v>4585</v>
      </c>
      <c r="H148" s="67" t="s">
        <v>4586</v>
      </c>
      <c r="I148" s="67" t="s">
        <v>1206</v>
      </c>
      <c r="J148" s="67" t="s">
        <v>1206</v>
      </c>
      <c r="K148" s="67" t="s">
        <v>4587</v>
      </c>
      <c r="L148" s="67" t="s">
        <v>22</v>
      </c>
      <c r="M148" s="71" t="s">
        <v>1224</v>
      </c>
      <c r="N148" s="73" t="str">
        <f t="shared" si="2"/>
        <v>http://www.tandfebooks.com/isbn/9780203878040</v>
      </c>
    </row>
    <row r="149" spans="1:14">
      <c r="A149" s="67">
        <v>148</v>
      </c>
      <c r="B149" s="67" t="s">
        <v>14</v>
      </c>
      <c r="C149" s="67" t="s">
        <v>2465</v>
      </c>
      <c r="D149" s="68" t="s">
        <v>2466</v>
      </c>
      <c r="E149" s="68" t="s">
        <v>2467</v>
      </c>
      <c r="F149" s="67" t="s">
        <v>2468</v>
      </c>
      <c r="G149" s="67" t="s">
        <v>2469</v>
      </c>
      <c r="H149" s="67" t="s">
        <v>2470</v>
      </c>
      <c r="I149" s="67" t="s">
        <v>1206</v>
      </c>
      <c r="J149" s="67" t="s">
        <v>1206</v>
      </c>
      <c r="K149" s="67" t="s">
        <v>2471</v>
      </c>
      <c r="L149" s="67" t="s">
        <v>22</v>
      </c>
      <c r="M149" s="71" t="s">
        <v>1224</v>
      </c>
      <c r="N149" s="73" t="str">
        <f t="shared" si="2"/>
        <v>http://www.tandfebooks.com/isbn/9780203873045</v>
      </c>
    </row>
    <row r="150" spans="1:14">
      <c r="A150" s="67">
        <v>149</v>
      </c>
      <c r="B150" s="67" t="s">
        <v>14</v>
      </c>
      <c r="C150" s="67" t="s">
        <v>4444</v>
      </c>
      <c r="D150" s="68" t="s">
        <v>4432</v>
      </c>
      <c r="E150" s="68" t="s">
        <v>2289</v>
      </c>
      <c r="F150" s="67" t="s">
        <v>4445</v>
      </c>
      <c r="G150" s="67" t="s">
        <v>4446</v>
      </c>
      <c r="H150" s="67" t="s">
        <v>4447</v>
      </c>
      <c r="I150" s="67" t="s">
        <v>1206</v>
      </c>
      <c r="J150" s="67" t="s">
        <v>1206</v>
      </c>
      <c r="K150" s="67" t="s">
        <v>4448</v>
      </c>
      <c r="L150" s="67" t="s">
        <v>22</v>
      </c>
      <c r="M150" s="71" t="s">
        <v>1224</v>
      </c>
      <c r="N150" s="73" t="str">
        <f t="shared" si="2"/>
        <v>http://www.tandfebooks.com/isbn/9780203880265</v>
      </c>
    </row>
    <row r="151" spans="1:14">
      <c r="A151" s="67">
        <v>150</v>
      </c>
      <c r="B151" s="67" t="s">
        <v>14</v>
      </c>
      <c r="C151" s="67" t="s">
        <v>4201</v>
      </c>
      <c r="D151" s="68" t="s">
        <v>596</v>
      </c>
      <c r="E151" s="68" t="s">
        <v>4202</v>
      </c>
      <c r="F151" s="67" t="s">
        <v>4203</v>
      </c>
      <c r="G151" s="67" t="s">
        <v>4204</v>
      </c>
      <c r="H151" s="67" t="s">
        <v>4205</v>
      </c>
      <c r="I151" s="67" t="s">
        <v>1206</v>
      </c>
      <c r="J151" s="67" t="s">
        <v>1206</v>
      </c>
      <c r="K151" s="67" t="s">
        <v>4206</v>
      </c>
      <c r="L151" s="67" t="s">
        <v>22</v>
      </c>
      <c r="M151" s="71" t="s">
        <v>1232</v>
      </c>
      <c r="N151" s="73" t="str">
        <f t="shared" si="2"/>
        <v>http://www.tandfebooks.com/isbn/9780203891544</v>
      </c>
    </row>
    <row r="152" spans="1:14">
      <c r="A152" s="67">
        <v>151</v>
      </c>
      <c r="B152" s="67" t="s">
        <v>14</v>
      </c>
      <c r="C152" s="67" t="s">
        <v>3879</v>
      </c>
      <c r="D152" s="68" t="s">
        <v>3880</v>
      </c>
      <c r="E152" s="68" t="s">
        <v>3881</v>
      </c>
      <c r="F152" s="67" t="s">
        <v>3882</v>
      </c>
      <c r="G152" s="67" t="s">
        <v>3883</v>
      </c>
      <c r="H152" s="67" t="s">
        <v>3884</v>
      </c>
      <c r="I152" s="67" t="s">
        <v>1206</v>
      </c>
      <c r="J152" s="67" t="s">
        <v>1206</v>
      </c>
      <c r="K152" s="67" t="s">
        <v>3885</v>
      </c>
      <c r="L152" s="67" t="s">
        <v>22</v>
      </c>
      <c r="M152" s="71" t="s">
        <v>1232</v>
      </c>
      <c r="N152" s="73" t="str">
        <f t="shared" si="2"/>
        <v>http://www.tandfebooks.com/isbn/9780203928370</v>
      </c>
    </row>
    <row r="153" spans="1:14">
      <c r="A153" s="67">
        <v>152</v>
      </c>
      <c r="B153" s="67" t="s">
        <v>14</v>
      </c>
      <c r="C153" s="67" t="s">
        <v>3409</v>
      </c>
      <c r="D153" s="68" t="s">
        <v>3410</v>
      </c>
      <c r="E153" s="68" t="s">
        <v>3411</v>
      </c>
      <c r="F153" s="67" t="s">
        <v>3412</v>
      </c>
      <c r="G153" s="67" t="s">
        <v>3413</v>
      </c>
      <c r="H153" s="67" t="s">
        <v>3414</v>
      </c>
      <c r="I153" s="67" t="s">
        <v>1206</v>
      </c>
      <c r="J153" s="67" t="s">
        <v>1206</v>
      </c>
      <c r="K153" s="67" t="s">
        <v>3415</v>
      </c>
      <c r="L153" s="67" t="s">
        <v>22</v>
      </c>
      <c r="M153" s="71" t="s">
        <v>1521</v>
      </c>
      <c r="N153" s="73" t="str">
        <f t="shared" si="2"/>
        <v>http://www.tandfebooks.com/isbn/9780203935668</v>
      </c>
    </row>
    <row r="154" spans="1:14">
      <c r="A154" s="67">
        <v>153</v>
      </c>
      <c r="B154" s="67" t="s">
        <v>14</v>
      </c>
      <c r="C154" s="67" t="s">
        <v>3340</v>
      </c>
      <c r="D154" s="68" t="s">
        <v>596</v>
      </c>
      <c r="E154" s="68" t="s">
        <v>2289</v>
      </c>
      <c r="F154" s="67" t="s">
        <v>3341</v>
      </c>
      <c r="G154" s="67" t="s">
        <v>3342</v>
      </c>
      <c r="H154" s="67" t="s">
        <v>3343</v>
      </c>
      <c r="I154" s="67" t="s">
        <v>1206</v>
      </c>
      <c r="J154" s="67" t="s">
        <v>1206</v>
      </c>
      <c r="K154" s="67" t="s">
        <v>3344</v>
      </c>
      <c r="L154" s="67" t="s">
        <v>22</v>
      </c>
      <c r="M154" s="71" t="s">
        <v>1224</v>
      </c>
      <c r="N154" s="73" t="str">
        <f t="shared" si="2"/>
        <v>http://www.tandfebooks.com/isbn/9780203870730</v>
      </c>
    </row>
    <row r="155" spans="1:14">
      <c r="A155" s="67">
        <v>154</v>
      </c>
      <c r="B155" s="67" t="s">
        <v>14</v>
      </c>
      <c r="C155" s="67" t="s">
        <v>2490</v>
      </c>
      <c r="D155" s="68" t="s">
        <v>897</v>
      </c>
      <c r="E155" s="68" t="s">
        <v>2491</v>
      </c>
      <c r="F155" s="67" t="s">
        <v>2492</v>
      </c>
      <c r="G155" s="67" t="s">
        <v>2493</v>
      </c>
      <c r="H155" s="67" t="s">
        <v>2494</v>
      </c>
      <c r="I155" s="67" t="s">
        <v>1206</v>
      </c>
      <c r="J155" s="67" t="s">
        <v>1206</v>
      </c>
      <c r="K155" s="67" t="s">
        <v>2495</v>
      </c>
      <c r="L155" s="67" t="s">
        <v>22</v>
      </c>
      <c r="M155" s="71" t="s">
        <v>1224</v>
      </c>
      <c r="N155" s="73" t="str">
        <f t="shared" si="2"/>
        <v>http://www.tandfebooks.com/isbn/9780203863442</v>
      </c>
    </row>
    <row r="156" spans="1:14">
      <c r="A156" s="67">
        <v>155</v>
      </c>
      <c r="B156" s="67" t="s">
        <v>14</v>
      </c>
      <c r="C156" s="67" t="s">
        <v>4169</v>
      </c>
      <c r="D156" s="68" t="s">
        <v>4170</v>
      </c>
      <c r="E156" s="68" t="s">
        <v>2289</v>
      </c>
      <c r="F156" s="67" t="s">
        <v>4171</v>
      </c>
      <c r="G156" s="67" t="s">
        <v>4172</v>
      </c>
      <c r="H156" s="67" t="s">
        <v>4173</v>
      </c>
      <c r="I156" s="67" t="s">
        <v>1206</v>
      </c>
      <c r="J156" s="67" t="s">
        <v>1206</v>
      </c>
      <c r="K156" s="67" t="s">
        <v>4174</v>
      </c>
      <c r="L156" s="67" t="s">
        <v>22</v>
      </c>
      <c r="M156" s="71" t="s">
        <v>1224</v>
      </c>
      <c r="N156" s="73" t="str">
        <f t="shared" si="2"/>
        <v>http://www.tandfebooks.com/isbn/9780203878033</v>
      </c>
    </row>
    <row r="157" spans="1:14">
      <c r="A157" s="67">
        <v>156</v>
      </c>
      <c r="B157" s="67" t="s">
        <v>14</v>
      </c>
      <c r="C157" s="67" t="s">
        <v>4437</v>
      </c>
      <c r="D157" s="68" t="s">
        <v>4438</v>
      </c>
      <c r="E157" s="68" t="s">
        <v>4439</v>
      </c>
      <c r="F157" s="67" t="s">
        <v>4440</v>
      </c>
      <c r="G157" s="67" t="s">
        <v>4441</v>
      </c>
      <c r="H157" s="67" t="s">
        <v>4442</v>
      </c>
      <c r="I157" s="67" t="s">
        <v>1206</v>
      </c>
      <c r="J157" s="67" t="s">
        <v>1206</v>
      </c>
      <c r="K157" s="67" t="s">
        <v>4443</v>
      </c>
      <c r="L157" s="67" t="s">
        <v>22</v>
      </c>
      <c r="M157" s="71" t="s">
        <v>1232</v>
      </c>
      <c r="N157" s="73" t="str">
        <f t="shared" si="2"/>
        <v>http://www.tandfebooks.com/isbn/9780203894422</v>
      </c>
    </row>
    <row r="158" spans="1:14">
      <c r="A158" s="67">
        <v>157</v>
      </c>
      <c r="B158" s="67" t="s">
        <v>5361</v>
      </c>
      <c r="C158" s="67" t="s">
        <v>5334</v>
      </c>
      <c r="D158" s="68" t="s">
        <v>5559</v>
      </c>
      <c r="E158" s="68" t="s">
        <v>5560</v>
      </c>
      <c r="F158" s="67" t="s">
        <v>5561</v>
      </c>
      <c r="G158" s="67" t="s">
        <v>5562</v>
      </c>
      <c r="H158" s="67" t="s">
        <v>5563</v>
      </c>
      <c r="I158" s="67" t="s">
        <v>1206</v>
      </c>
      <c r="J158" s="67" t="s">
        <v>1206</v>
      </c>
      <c r="K158" s="67" t="s">
        <v>5564</v>
      </c>
      <c r="L158" s="67" t="s">
        <v>1585</v>
      </c>
      <c r="M158" s="71" t="s">
        <v>1521</v>
      </c>
      <c r="N158" s="73" t="str">
        <f t="shared" si="2"/>
        <v>http://www.tandfebooks.com/isbn/9780203967232</v>
      </c>
    </row>
    <row r="159" spans="1:14">
      <c r="A159" s="67">
        <v>158</v>
      </c>
      <c r="B159" s="67" t="s">
        <v>5239</v>
      </c>
      <c r="C159" s="67" t="s">
        <v>5334</v>
      </c>
      <c r="D159" s="68" t="s">
        <v>5335</v>
      </c>
      <c r="E159" s="68" t="s">
        <v>5336</v>
      </c>
      <c r="F159" s="67" t="s">
        <v>5337</v>
      </c>
      <c r="G159" s="67" t="s">
        <v>5338</v>
      </c>
      <c r="H159" s="67" t="s">
        <v>5339</v>
      </c>
      <c r="I159" s="67" t="s">
        <v>1206</v>
      </c>
      <c r="J159" s="67" t="s">
        <v>1206</v>
      </c>
      <c r="K159" s="67" t="s">
        <v>5340</v>
      </c>
      <c r="L159" s="67" t="s">
        <v>1585</v>
      </c>
      <c r="M159" s="71" t="s">
        <v>1521</v>
      </c>
      <c r="N159" s="73" t="str">
        <f t="shared" si="2"/>
        <v>http://www.tandfebooks.com/isbn/9780203967263</v>
      </c>
    </row>
    <row r="160" spans="1:14">
      <c r="A160" s="67">
        <v>159</v>
      </c>
      <c r="B160" s="67" t="s">
        <v>5239</v>
      </c>
      <c r="C160" s="67" t="s">
        <v>5659</v>
      </c>
      <c r="D160" s="68" t="s">
        <v>5255</v>
      </c>
      <c r="E160" s="68" t="s">
        <v>5256</v>
      </c>
      <c r="F160" s="67" t="s">
        <v>5660</v>
      </c>
      <c r="G160" s="67" t="s">
        <v>5661</v>
      </c>
      <c r="H160" s="67" t="s">
        <v>5662</v>
      </c>
      <c r="I160" s="67" t="s">
        <v>1206</v>
      </c>
      <c r="J160" s="67" t="s">
        <v>1206</v>
      </c>
      <c r="K160" s="67" t="s">
        <v>5663</v>
      </c>
      <c r="L160" s="67" t="s">
        <v>22</v>
      </c>
      <c r="M160" s="71" t="s">
        <v>1232</v>
      </c>
      <c r="N160" s="73" t="str">
        <f t="shared" si="2"/>
        <v>http://www.tandfebooks.com/isbn/9780203889688</v>
      </c>
    </row>
    <row r="161" spans="1:14">
      <c r="A161" s="67">
        <v>160</v>
      </c>
      <c r="B161" s="67" t="s">
        <v>5239</v>
      </c>
      <c r="C161" s="67" t="s">
        <v>5254</v>
      </c>
      <c r="D161" s="68" t="s">
        <v>5255</v>
      </c>
      <c r="E161" s="68" t="s">
        <v>5256</v>
      </c>
      <c r="F161" s="67" t="s">
        <v>5257</v>
      </c>
      <c r="G161" s="67" t="s">
        <v>5258</v>
      </c>
      <c r="H161" s="67" t="s">
        <v>5259</v>
      </c>
      <c r="I161" s="67" t="s">
        <v>1206</v>
      </c>
      <c r="J161" s="67" t="s">
        <v>1206</v>
      </c>
      <c r="K161" s="67" t="s">
        <v>5260</v>
      </c>
      <c r="L161" s="67" t="s">
        <v>22</v>
      </c>
      <c r="M161" s="71" t="s">
        <v>1521</v>
      </c>
      <c r="N161" s="73" t="str">
        <f t="shared" si="2"/>
        <v>http://www.tandfebooks.com/isbn/9780203935750</v>
      </c>
    </row>
    <row r="162" spans="1:14">
      <c r="A162" s="67">
        <v>161</v>
      </c>
      <c r="B162" s="67" t="s">
        <v>14</v>
      </c>
      <c r="C162" s="67" t="s">
        <v>1674</v>
      </c>
      <c r="D162" s="68" t="s">
        <v>1675</v>
      </c>
      <c r="E162" s="68" t="s">
        <v>1676</v>
      </c>
      <c r="F162" s="67" t="s">
        <v>1677</v>
      </c>
      <c r="G162" s="67" t="s">
        <v>1678</v>
      </c>
      <c r="H162" s="67" t="s">
        <v>1679</v>
      </c>
      <c r="I162" s="67" t="s">
        <v>1206</v>
      </c>
      <c r="J162" s="67" t="s">
        <v>1206</v>
      </c>
      <c r="K162" s="67" t="s">
        <v>1680</v>
      </c>
      <c r="L162" s="67" t="s">
        <v>22</v>
      </c>
      <c r="M162" s="71" t="s">
        <v>1224</v>
      </c>
      <c r="N162" s="73" t="str">
        <f t="shared" si="2"/>
        <v>http://www.tandfebooks.com/isbn/9780203864227</v>
      </c>
    </row>
    <row r="163" spans="1:14">
      <c r="A163" s="67">
        <v>162</v>
      </c>
      <c r="B163" s="67" t="s">
        <v>14</v>
      </c>
      <c r="C163" s="67" t="s">
        <v>5134</v>
      </c>
      <c r="D163" s="68" t="s">
        <v>5135</v>
      </c>
      <c r="E163" s="68" t="s">
        <v>5136</v>
      </c>
      <c r="F163" s="67" t="s">
        <v>5137</v>
      </c>
      <c r="G163" s="67" t="s">
        <v>5138</v>
      </c>
      <c r="H163" s="67" t="s">
        <v>5139</v>
      </c>
      <c r="I163" s="67" t="s">
        <v>1206</v>
      </c>
      <c r="J163" s="67" t="s">
        <v>1206</v>
      </c>
      <c r="K163" s="67" t="s">
        <v>5140</v>
      </c>
      <c r="L163" s="67" t="s">
        <v>22</v>
      </c>
      <c r="M163" s="71" t="s">
        <v>1232</v>
      </c>
      <c r="N163" s="73" t="str">
        <f t="shared" si="2"/>
        <v>http://www.tandfebooks.com/isbn/9780203894705</v>
      </c>
    </row>
    <row r="164" spans="1:14">
      <c r="A164" s="67">
        <v>163</v>
      </c>
      <c r="B164" s="67" t="s">
        <v>14</v>
      </c>
      <c r="C164" s="67" t="s">
        <v>3591</v>
      </c>
      <c r="D164" s="68" t="s">
        <v>3592</v>
      </c>
      <c r="E164" s="68" t="s">
        <v>3593</v>
      </c>
      <c r="F164" s="67" t="s">
        <v>3594</v>
      </c>
      <c r="G164" s="67" t="s">
        <v>3595</v>
      </c>
      <c r="H164" s="67" t="s">
        <v>3596</v>
      </c>
      <c r="I164" s="67" t="s">
        <v>1206</v>
      </c>
      <c r="J164" s="67" t="s">
        <v>1206</v>
      </c>
      <c r="K164" s="67" t="s">
        <v>3597</v>
      </c>
      <c r="L164" s="67" t="s">
        <v>22</v>
      </c>
      <c r="M164" s="71" t="s">
        <v>1224</v>
      </c>
      <c r="N164" s="73" t="str">
        <f t="shared" si="2"/>
        <v>http://www.tandfebooks.com/isbn/9780203882016</v>
      </c>
    </row>
    <row r="165" spans="1:14">
      <c r="A165" s="67">
        <v>164</v>
      </c>
      <c r="B165" s="67" t="s">
        <v>14</v>
      </c>
      <c r="C165" s="67" t="s">
        <v>3928</v>
      </c>
      <c r="D165" s="68" t="s">
        <v>3929</v>
      </c>
      <c r="E165" s="68" t="s">
        <v>3930</v>
      </c>
      <c r="F165" s="67" t="s">
        <v>3931</v>
      </c>
      <c r="G165" s="67" t="s">
        <v>3932</v>
      </c>
      <c r="H165" s="67" t="s">
        <v>3933</v>
      </c>
      <c r="I165" s="67" t="s">
        <v>1206</v>
      </c>
      <c r="J165" s="67" t="s">
        <v>1206</v>
      </c>
      <c r="K165" s="67" t="s">
        <v>3934</v>
      </c>
      <c r="L165" s="67" t="s">
        <v>22</v>
      </c>
      <c r="M165" s="71" t="s">
        <v>1232</v>
      </c>
      <c r="N165" s="73" t="str">
        <f t="shared" si="2"/>
        <v>http://www.tandfebooks.com/isbn/9780203886571</v>
      </c>
    </row>
    <row r="166" spans="1:14">
      <c r="A166" s="67">
        <v>165</v>
      </c>
      <c r="B166" s="67" t="s">
        <v>14</v>
      </c>
      <c r="C166" s="67" t="s">
        <v>3642</v>
      </c>
      <c r="D166" s="68" t="s">
        <v>3643</v>
      </c>
      <c r="E166" s="68" t="s">
        <v>3644</v>
      </c>
      <c r="F166" s="67" t="s">
        <v>3645</v>
      </c>
      <c r="G166" s="67" t="s">
        <v>3646</v>
      </c>
      <c r="H166" s="67" t="s">
        <v>3647</v>
      </c>
      <c r="I166" s="67" t="s">
        <v>1206</v>
      </c>
      <c r="J166" s="67" t="s">
        <v>1206</v>
      </c>
      <c r="K166" s="67" t="s">
        <v>3648</v>
      </c>
      <c r="L166" s="67" t="s">
        <v>22</v>
      </c>
      <c r="M166" s="71" t="s">
        <v>1208</v>
      </c>
      <c r="N166" s="73" t="str">
        <f t="shared" si="2"/>
        <v>http://www.tandfebooks.com/isbn/9780203001936</v>
      </c>
    </row>
    <row r="167" spans="1:14">
      <c r="A167" s="67">
        <v>166</v>
      </c>
      <c r="B167" s="67" t="s">
        <v>5361</v>
      </c>
      <c r="C167" s="67" t="s">
        <v>5677</v>
      </c>
      <c r="D167" s="68" t="s">
        <v>5678</v>
      </c>
      <c r="E167" s="68" t="s">
        <v>5679</v>
      </c>
      <c r="F167" s="67" t="s">
        <v>5680</v>
      </c>
      <c r="G167" s="67" t="s">
        <v>5681</v>
      </c>
      <c r="H167" s="67" t="s">
        <v>5682</v>
      </c>
      <c r="I167" s="67" t="s">
        <v>1206</v>
      </c>
      <c r="J167" s="67" t="s">
        <v>1419</v>
      </c>
      <c r="K167" s="67" t="s">
        <v>5683</v>
      </c>
      <c r="L167" s="67" t="s">
        <v>1585</v>
      </c>
      <c r="M167" s="71" t="s">
        <v>1224</v>
      </c>
      <c r="N167" s="73" t="str">
        <f t="shared" si="2"/>
        <v>http://www.tandfebooks.com/isbn/9780203893050</v>
      </c>
    </row>
    <row r="168" spans="1:14">
      <c r="A168" s="67">
        <v>167</v>
      </c>
      <c r="B168" s="67" t="s">
        <v>5361</v>
      </c>
      <c r="C168" s="67" t="s">
        <v>5382</v>
      </c>
      <c r="D168" s="68" t="s">
        <v>5383</v>
      </c>
      <c r="E168" s="68" t="s">
        <v>5384</v>
      </c>
      <c r="F168" s="67" t="s">
        <v>5385</v>
      </c>
      <c r="G168" s="67" t="s">
        <v>5386</v>
      </c>
      <c r="H168" s="67" t="s">
        <v>5387</v>
      </c>
      <c r="I168" s="67" t="s">
        <v>1206</v>
      </c>
      <c r="J168" s="67" t="s">
        <v>2373</v>
      </c>
      <c r="K168" s="67" t="s">
        <v>5388</v>
      </c>
      <c r="L168" s="67" t="s">
        <v>1585</v>
      </c>
      <c r="M168" s="71" t="s">
        <v>1224</v>
      </c>
      <c r="N168" s="73" t="str">
        <f t="shared" si="2"/>
        <v>http://www.tandfebooks.com/isbn/9780203872406</v>
      </c>
    </row>
    <row r="169" spans="1:14">
      <c r="A169" s="67">
        <v>168</v>
      </c>
      <c r="B169" s="67" t="s">
        <v>5361</v>
      </c>
      <c r="C169" s="67" t="s">
        <v>5389</v>
      </c>
      <c r="D169" s="68" t="s">
        <v>5390</v>
      </c>
      <c r="E169" s="68" t="s">
        <v>5391</v>
      </c>
      <c r="F169" s="67" t="s">
        <v>5392</v>
      </c>
      <c r="G169" s="67" t="s">
        <v>5393</v>
      </c>
      <c r="H169" s="67" t="s">
        <v>5394</v>
      </c>
      <c r="I169" s="67" t="s">
        <v>1206</v>
      </c>
      <c r="J169" s="67" t="s">
        <v>1206</v>
      </c>
      <c r="K169" s="67" t="s">
        <v>5395</v>
      </c>
      <c r="L169" s="67" t="s">
        <v>1585</v>
      </c>
      <c r="M169" s="71" t="s">
        <v>1232</v>
      </c>
      <c r="N169" s="73" t="str">
        <f t="shared" si="2"/>
        <v>http://www.tandfebooks.com/isbn/9780203926901</v>
      </c>
    </row>
    <row r="170" spans="1:14">
      <c r="A170" s="67">
        <v>169</v>
      </c>
      <c r="B170" s="67" t="s">
        <v>5361</v>
      </c>
      <c r="C170" s="67" t="s">
        <v>5389</v>
      </c>
      <c r="D170" s="68" t="s">
        <v>5454</v>
      </c>
      <c r="E170" s="68" t="s">
        <v>5455</v>
      </c>
      <c r="F170" s="67" t="s">
        <v>5456</v>
      </c>
      <c r="G170" s="67" t="s">
        <v>5457</v>
      </c>
      <c r="H170" s="67" t="s">
        <v>5458</v>
      </c>
      <c r="I170" s="67" t="s">
        <v>1206</v>
      </c>
      <c r="J170" s="67" t="s">
        <v>1206</v>
      </c>
      <c r="K170" s="67" t="s">
        <v>5459</v>
      </c>
      <c r="L170" s="67" t="s">
        <v>1585</v>
      </c>
      <c r="M170" s="71" t="s">
        <v>1521</v>
      </c>
      <c r="N170" s="73" t="str">
        <f t="shared" si="2"/>
        <v>http://www.tandfebooks.com/isbn/9780203962503</v>
      </c>
    </row>
    <row r="171" spans="1:14">
      <c r="A171" s="67">
        <v>170</v>
      </c>
      <c r="B171" s="67" t="s">
        <v>5361</v>
      </c>
      <c r="C171" s="67" t="s">
        <v>5583</v>
      </c>
      <c r="D171" s="68" t="s">
        <v>5584</v>
      </c>
      <c r="E171" s="68" t="s">
        <v>5585</v>
      </c>
      <c r="F171" s="67" t="s">
        <v>5586</v>
      </c>
      <c r="G171" s="67" t="s">
        <v>5587</v>
      </c>
      <c r="H171" s="67" t="s">
        <v>5588</v>
      </c>
      <c r="I171" s="67" t="s">
        <v>1206</v>
      </c>
      <c r="J171" s="67" t="s">
        <v>1206</v>
      </c>
      <c r="K171" s="67" t="s">
        <v>5589</v>
      </c>
      <c r="L171" s="67" t="s">
        <v>1585</v>
      </c>
      <c r="M171" s="71" t="s">
        <v>1224</v>
      </c>
      <c r="N171" s="73" t="str">
        <f t="shared" si="2"/>
        <v>http://www.tandfebooks.com/isbn/9780203890813</v>
      </c>
    </row>
    <row r="172" spans="1:14">
      <c r="A172" s="67">
        <v>171</v>
      </c>
      <c r="B172" s="67" t="s">
        <v>5361</v>
      </c>
      <c r="C172" s="67" t="s">
        <v>5396</v>
      </c>
      <c r="D172" s="68" t="s">
        <v>5397</v>
      </c>
      <c r="E172" s="68" t="s">
        <v>5398</v>
      </c>
      <c r="F172" s="67" t="s">
        <v>5399</v>
      </c>
      <c r="G172" s="67" t="s">
        <v>5400</v>
      </c>
      <c r="H172" s="67" t="s">
        <v>5401</v>
      </c>
      <c r="I172" s="67" t="s">
        <v>1206</v>
      </c>
      <c r="J172" s="67" t="s">
        <v>1206</v>
      </c>
      <c r="K172" s="67" t="s">
        <v>5402</v>
      </c>
      <c r="L172" s="67" t="s">
        <v>1585</v>
      </c>
      <c r="M172" s="71" t="s">
        <v>1224</v>
      </c>
      <c r="N172" s="73" t="str">
        <f t="shared" si="2"/>
        <v>http://www.tandfebooks.com/isbn/9780203928042</v>
      </c>
    </row>
    <row r="173" spans="1:14">
      <c r="A173" s="67">
        <v>172</v>
      </c>
      <c r="B173" s="67" t="s">
        <v>5361</v>
      </c>
      <c r="C173" s="67" t="s">
        <v>5396</v>
      </c>
      <c r="D173" s="68" t="s">
        <v>5614</v>
      </c>
      <c r="E173" s="68" t="s">
        <v>5615</v>
      </c>
      <c r="F173" s="67" t="s">
        <v>5616</v>
      </c>
      <c r="G173" s="67" t="s">
        <v>5617</v>
      </c>
      <c r="H173" s="67" t="s">
        <v>5618</v>
      </c>
      <c r="I173" s="67" t="s">
        <v>1206</v>
      </c>
      <c r="J173" s="67" t="s">
        <v>1206</v>
      </c>
      <c r="K173" s="67" t="s">
        <v>5402</v>
      </c>
      <c r="L173" s="67" t="s">
        <v>1585</v>
      </c>
      <c r="M173" s="71" t="s">
        <v>1224</v>
      </c>
      <c r="N173" s="73" t="str">
        <f t="shared" si="2"/>
        <v>http://www.tandfebooks.com/isbn/9780203928035</v>
      </c>
    </row>
    <row r="174" spans="1:14">
      <c r="A174" s="67">
        <v>173</v>
      </c>
      <c r="B174" s="67" t="s">
        <v>5361</v>
      </c>
      <c r="C174" s="67" t="s">
        <v>5718</v>
      </c>
      <c r="D174" s="68" t="s">
        <v>5454</v>
      </c>
      <c r="E174" s="68" t="s">
        <v>2984</v>
      </c>
      <c r="F174" s="67" t="s">
        <v>5719</v>
      </c>
      <c r="G174" s="67" t="s">
        <v>5720</v>
      </c>
      <c r="H174" s="67" t="s">
        <v>5721</v>
      </c>
      <c r="I174" s="67" t="s">
        <v>1206</v>
      </c>
      <c r="J174" s="67" t="s">
        <v>1206</v>
      </c>
      <c r="K174" s="67" t="s">
        <v>5722</v>
      </c>
      <c r="L174" s="67" t="s">
        <v>22</v>
      </c>
      <c r="M174" s="71" t="s">
        <v>1224</v>
      </c>
      <c r="N174" s="73" t="str">
        <f t="shared" si="2"/>
        <v>http://www.tandfebooks.com/isbn/9780203879122</v>
      </c>
    </row>
    <row r="175" spans="1:14">
      <c r="A175" s="67">
        <v>174</v>
      </c>
      <c r="B175" s="67" t="s">
        <v>5361</v>
      </c>
      <c r="C175" s="67" t="s">
        <v>5619</v>
      </c>
      <c r="D175" s="68" t="s">
        <v>5620</v>
      </c>
      <c r="E175" s="68" t="s">
        <v>5621</v>
      </c>
      <c r="F175" s="67" t="s">
        <v>5622</v>
      </c>
      <c r="G175" s="67" t="s">
        <v>5623</v>
      </c>
      <c r="H175" s="67" t="s">
        <v>5624</v>
      </c>
      <c r="I175" s="67" t="s">
        <v>1206</v>
      </c>
      <c r="J175" s="67" t="s">
        <v>1206</v>
      </c>
      <c r="K175" s="67" t="s">
        <v>5625</v>
      </c>
      <c r="L175" s="67" t="s">
        <v>1585</v>
      </c>
      <c r="M175" s="71" t="s">
        <v>1224</v>
      </c>
      <c r="N175" s="73" t="str">
        <f t="shared" si="2"/>
        <v>http://www.tandfebooks.com/isbn/9780203888940</v>
      </c>
    </row>
    <row r="176" spans="1:14">
      <c r="A176" s="67">
        <v>175</v>
      </c>
      <c r="B176" s="67" t="s">
        <v>5361</v>
      </c>
      <c r="C176" s="67" t="s">
        <v>5369</v>
      </c>
      <c r="D176" s="68" t="s">
        <v>5370</v>
      </c>
      <c r="E176" s="68" t="s">
        <v>3526</v>
      </c>
      <c r="F176" s="67" t="s">
        <v>5371</v>
      </c>
      <c r="G176" s="67" t="s">
        <v>5372</v>
      </c>
      <c r="H176" s="67" t="s">
        <v>5373</v>
      </c>
      <c r="I176" s="67" t="s">
        <v>1206</v>
      </c>
      <c r="J176" s="67" t="s">
        <v>1206</v>
      </c>
      <c r="K176" s="67" t="s">
        <v>5374</v>
      </c>
      <c r="L176" s="67" t="s">
        <v>1585</v>
      </c>
      <c r="M176" s="71" t="s">
        <v>1224</v>
      </c>
      <c r="N176" s="73" t="str">
        <f t="shared" si="2"/>
        <v>http://www.tandfebooks.com/isbn/9780203883631</v>
      </c>
    </row>
    <row r="177" spans="1:14">
      <c r="A177" s="67">
        <v>176</v>
      </c>
      <c r="B177" s="67" t="s">
        <v>14</v>
      </c>
      <c r="C177" s="67" t="s">
        <v>2655</v>
      </c>
      <c r="D177" s="68" t="s">
        <v>2656</v>
      </c>
      <c r="E177" s="68" t="s">
        <v>2657</v>
      </c>
      <c r="F177" s="67" t="s">
        <v>2658</v>
      </c>
      <c r="G177" s="67" t="s">
        <v>2659</v>
      </c>
      <c r="H177" s="67" t="s">
        <v>2660</v>
      </c>
      <c r="I177" s="67" t="s">
        <v>1206</v>
      </c>
      <c r="J177" s="67" t="s">
        <v>1206</v>
      </c>
      <c r="K177" s="67" t="s">
        <v>2661</v>
      </c>
      <c r="L177" s="67" t="s">
        <v>22</v>
      </c>
      <c r="M177" s="71" t="s">
        <v>1232</v>
      </c>
      <c r="N177" s="73" t="str">
        <f t="shared" si="2"/>
        <v>http://www.tandfebooks.com/isbn/9780203894156</v>
      </c>
    </row>
    <row r="178" spans="1:14">
      <c r="A178" s="67">
        <v>177</v>
      </c>
      <c r="B178" s="67" t="s">
        <v>14</v>
      </c>
      <c r="C178" s="67" t="s">
        <v>2031</v>
      </c>
      <c r="D178" s="68" t="s">
        <v>2032</v>
      </c>
      <c r="E178" s="68" t="s">
        <v>2033</v>
      </c>
      <c r="F178" s="67" t="s">
        <v>2034</v>
      </c>
      <c r="G178" s="67" t="s">
        <v>2035</v>
      </c>
      <c r="H178" s="67" t="s">
        <v>2036</v>
      </c>
      <c r="I178" s="67" t="s">
        <v>1206</v>
      </c>
      <c r="J178" s="67" t="s">
        <v>1206</v>
      </c>
      <c r="K178" s="67" t="s">
        <v>2037</v>
      </c>
      <c r="L178" s="67" t="s">
        <v>22</v>
      </c>
      <c r="M178" s="71" t="s">
        <v>1224</v>
      </c>
      <c r="N178" s="73" t="str">
        <f t="shared" si="2"/>
        <v>http://www.tandfebooks.com/isbn/9780203874301</v>
      </c>
    </row>
    <row r="179" spans="1:14">
      <c r="A179" s="67">
        <v>178</v>
      </c>
      <c r="B179" s="67" t="s">
        <v>14</v>
      </c>
      <c r="C179" s="67" t="s">
        <v>2031</v>
      </c>
      <c r="D179" s="68" t="s">
        <v>2835</v>
      </c>
      <c r="E179" s="68" t="s">
        <v>2033</v>
      </c>
      <c r="F179" s="67" t="s">
        <v>4353</v>
      </c>
      <c r="G179" s="67" t="s">
        <v>4354</v>
      </c>
      <c r="H179" s="67" t="s">
        <v>4355</v>
      </c>
      <c r="I179" s="67" t="s">
        <v>1206</v>
      </c>
      <c r="J179" s="67" t="s">
        <v>1206</v>
      </c>
      <c r="K179" s="67" t="s">
        <v>4356</v>
      </c>
      <c r="L179" s="67" t="s">
        <v>22</v>
      </c>
      <c r="M179" s="71" t="s">
        <v>1224</v>
      </c>
      <c r="N179" s="73" t="str">
        <f t="shared" si="2"/>
        <v>http://www.tandfebooks.com/isbn/9780203883242</v>
      </c>
    </row>
    <row r="180" spans="1:14">
      <c r="A180" s="67">
        <v>179</v>
      </c>
      <c r="B180" s="67" t="s">
        <v>14</v>
      </c>
      <c r="C180" s="67" t="s">
        <v>2982</v>
      </c>
      <c r="D180" s="68" t="s">
        <v>2983</v>
      </c>
      <c r="E180" s="68" t="s">
        <v>2984</v>
      </c>
      <c r="F180" s="67" t="s">
        <v>2985</v>
      </c>
      <c r="G180" s="67" t="s">
        <v>2986</v>
      </c>
      <c r="H180" s="67" t="s">
        <v>2987</v>
      </c>
      <c r="I180" s="67" t="s">
        <v>1206</v>
      </c>
      <c r="J180" s="67" t="s">
        <v>1206</v>
      </c>
      <c r="K180" s="67" t="s">
        <v>2988</v>
      </c>
      <c r="L180" s="67" t="s">
        <v>22</v>
      </c>
      <c r="M180" s="71" t="s">
        <v>1232</v>
      </c>
      <c r="N180" s="73" t="str">
        <f t="shared" si="2"/>
        <v>http://www.tandfebooks.com/isbn/9780203891629</v>
      </c>
    </row>
    <row r="181" spans="1:14">
      <c r="A181" s="67">
        <v>180</v>
      </c>
      <c r="B181" s="67" t="s">
        <v>14</v>
      </c>
      <c r="C181" s="67" t="s">
        <v>4624</v>
      </c>
      <c r="D181" s="68" t="s">
        <v>4625</v>
      </c>
      <c r="E181" s="68" t="s">
        <v>4626</v>
      </c>
      <c r="F181" s="67" t="s">
        <v>4627</v>
      </c>
      <c r="G181" s="67" t="s">
        <v>4628</v>
      </c>
      <c r="H181" s="67" t="s">
        <v>4629</v>
      </c>
      <c r="I181" s="67" t="s">
        <v>1206</v>
      </c>
      <c r="J181" s="67" t="s">
        <v>1206</v>
      </c>
      <c r="K181" s="67" t="s">
        <v>3530</v>
      </c>
      <c r="L181" s="67" t="s">
        <v>22</v>
      </c>
      <c r="M181" s="71" t="s">
        <v>1521</v>
      </c>
      <c r="N181" s="73" t="str">
        <f t="shared" si="2"/>
        <v>http://www.tandfebooks.com/isbn/9780203964330</v>
      </c>
    </row>
    <row r="182" spans="1:14">
      <c r="A182" s="67">
        <v>181</v>
      </c>
      <c r="B182" s="67" t="s">
        <v>14</v>
      </c>
      <c r="C182" s="67" t="s">
        <v>3143</v>
      </c>
      <c r="D182" s="68" t="s">
        <v>3144</v>
      </c>
      <c r="E182" s="68" t="s">
        <v>3138</v>
      </c>
      <c r="F182" s="67" t="s">
        <v>3145</v>
      </c>
      <c r="G182" s="67" t="s">
        <v>3146</v>
      </c>
      <c r="H182" s="67" t="s">
        <v>3147</v>
      </c>
      <c r="I182" s="67" t="s">
        <v>1206</v>
      </c>
      <c r="J182" s="67" t="s">
        <v>1206</v>
      </c>
      <c r="K182" s="67" t="s">
        <v>3148</v>
      </c>
      <c r="L182" s="67" t="s">
        <v>22</v>
      </c>
      <c r="M182" s="71" t="s">
        <v>1232</v>
      </c>
      <c r="N182" s="73" t="str">
        <f t="shared" si="2"/>
        <v>http://www.tandfebooks.com/isbn/9780203929308</v>
      </c>
    </row>
    <row r="183" spans="1:14">
      <c r="A183" s="67">
        <v>182</v>
      </c>
      <c r="B183" s="67" t="s">
        <v>14</v>
      </c>
      <c r="C183" s="67" t="s">
        <v>3143</v>
      </c>
      <c r="D183" s="68" t="s">
        <v>4913</v>
      </c>
      <c r="E183" s="68" t="s">
        <v>4914</v>
      </c>
      <c r="F183" s="67" t="s">
        <v>4915</v>
      </c>
      <c r="G183" s="67" t="s">
        <v>4916</v>
      </c>
      <c r="H183" s="67" t="s">
        <v>4917</v>
      </c>
      <c r="I183" s="67" t="s">
        <v>1206</v>
      </c>
      <c r="J183" s="67" t="s">
        <v>1206</v>
      </c>
      <c r="K183" s="67" t="s">
        <v>4918</v>
      </c>
      <c r="L183" s="67" t="s">
        <v>22</v>
      </c>
      <c r="M183" s="71" t="s">
        <v>1232</v>
      </c>
      <c r="N183" s="73" t="str">
        <f t="shared" si="2"/>
        <v>http://www.tandfebooks.com/isbn/9780203889947</v>
      </c>
    </row>
    <row r="184" spans="1:14">
      <c r="A184" s="67">
        <v>183</v>
      </c>
      <c r="B184" s="67" t="s">
        <v>14</v>
      </c>
      <c r="C184" s="67" t="s">
        <v>3143</v>
      </c>
      <c r="D184" s="68" t="s">
        <v>3748</v>
      </c>
      <c r="E184" s="68" t="s">
        <v>3749</v>
      </c>
      <c r="F184" s="67" t="s">
        <v>3750</v>
      </c>
      <c r="G184" s="67" t="s">
        <v>3751</v>
      </c>
      <c r="H184" s="67" t="s">
        <v>3752</v>
      </c>
      <c r="I184" s="67" t="s">
        <v>1206</v>
      </c>
      <c r="J184" s="67" t="s">
        <v>1206</v>
      </c>
      <c r="K184" s="67" t="s">
        <v>3753</v>
      </c>
      <c r="L184" s="67" t="s">
        <v>22</v>
      </c>
      <c r="M184" s="71" t="s">
        <v>1521</v>
      </c>
      <c r="N184" s="73" t="str">
        <f t="shared" si="2"/>
        <v>http://www.tandfebooks.com/isbn/9780203961780</v>
      </c>
    </row>
    <row r="185" spans="1:14">
      <c r="A185" s="67">
        <v>184</v>
      </c>
      <c r="B185" s="67" t="s">
        <v>14</v>
      </c>
      <c r="C185" s="67" t="s">
        <v>3557</v>
      </c>
      <c r="D185" s="68" t="s">
        <v>264</v>
      </c>
      <c r="E185" s="68" t="s">
        <v>2033</v>
      </c>
      <c r="F185" s="67" t="s">
        <v>3558</v>
      </c>
      <c r="G185" s="67" t="s">
        <v>3559</v>
      </c>
      <c r="H185" s="67" t="s">
        <v>3560</v>
      </c>
      <c r="I185" s="67" t="s">
        <v>1206</v>
      </c>
      <c r="J185" s="67" t="s">
        <v>1206</v>
      </c>
      <c r="K185" s="67" t="s">
        <v>3561</v>
      </c>
      <c r="L185" s="67" t="s">
        <v>22</v>
      </c>
      <c r="M185" s="71" t="s">
        <v>1224</v>
      </c>
      <c r="N185" s="73" t="str">
        <f t="shared" si="2"/>
        <v>http://www.tandfebooks.com/isbn/9780203869567</v>
      </c>
    </row>
    <row r="186" spans="1:14">
      <c r="A186" s="67">
        <v>185</v>
      </c>
      <c r="B186" s="67" t="s">
        <v>14</v>
      </c>
      <c r="C186" s="67" t="s">
        <v>2700</v>
      </c>
      <c r="D186" s="68" t="s">
        <v>2701</v>
      </c>
      <c r="E186" s="68" t="s">
        <v>2702</v>
      </c>
      <c r="F186" s="67" t="s">
        <v>2703</v>
      </c>
      <c r="G186" s="67" t="s">
        <v>2704</v>
      </c>
      <c r="H186" s="67" t="s">
        <v>2705</v>
      </c>
      <c r="I186" s="67" t="s">
        <v>1206</v>
      </c>
      <c r="J186" s="67" t="s">
        <v>1206</v>
      </c>
      <c r="K186" s="67" t="s">
        <v>2706</v>
      </c>
      <c r="L186" s="67" t="s">
        <v>22</v>
      </c>
      <c r="M186" s="71" t="s">
        <v>1521</v>
      </c>
      <c r="N186" s="73" t="str">
        <f t="shared" si="2"/>
        <v>http://www.tandfebooks.com/isbn/9780203930021</v>
      </c>
    </row>
    <row r="187" spans="1:14">
      <c r="A187" s="67">
        <v>186</v>
      </c>
      <c r="B187" s="67" t="s">
        <v>14</v>
      </c>
      <c r="C187" s="67" t="s">
        <v>3966</v>
      </c>
      <c r="D187" s="68" t="s">
        <v>3967</v>
      </c>
      <c r="E187" s="68" t="s">
        <v>3968</v>
      </c>
      <c r="F187" s="67" t="s">
        <v>3969</v>
      </c>
      <c r="G187" s="67" t="s">
        <v>3970</v>
      </c>
      <c r="H187" s="67" t="s">
        <v>3971</v>
      </c>
      <c r="I187" s="67" t="s">
        <v>1206</v>
      </c>
      <c r="J187" s="67" t="s">
        <v>1266</v>
      </c>
      <c r="K187" s="67" t="s">
        <v>3972</v>
      </c>
      <c r="L187" s="67" t="s">
        <v>1585</v>
      </c>
      <c r="M187" s="71" t="s">
        <v>1521</v>
      </c>
      <c r="N187" s="73" t="str">
        <f t="shared" si="2"/>
        <v>http://www.tandfebooks.com/isbn/9780203945728</v>
      </c>
    </row>
    <row r="188" spans="1:14">
      <c r="A188" s="67">
        <v>187</v>
      </c>
      <c r="B188" s="67" t="s">
        <v>14</v>
      </c>
      <c r="C188" s="67" t="s">
        <v>1387</v>
      </c>
      <c r="D188" s="68" t="s">
        <v>1388</v>
      </c>
      <c r="E188" s="68" t="s">
        <v>1389</v>
      </c>
      <c r="F188" s="67" t="s">
        <v>1390</v>
      </c>
      <c r="G188" s="67" t="s">
        <v>1391</v>
      </c>
      <c r="H188" s="67" t="s">
        <v>1392</v>
      </c>
      <c r="I188" s="67" t="s">
        <v>1206</v>
      </c>
      <c r="J188" s="67" t="s">
        <v>1206</v>
      </c>
      <c r="K188" s="67" t="s">
        <v>1393</v>
      </c>
      <c r="L188" s="67" t="s">
        <v>22</v>
      </c>
      <c r="M188" s="71" t="s">
        <v>1224</v>
      </c>
      <c r="N188" s="73" t="str">
        <f t="shared" si="2"/>
        <v>http://www.tandfebooks.com/isbn/9780203875209</v>
      </c>
    </row>
    <row r="189" spans="1:14">
      <c r="A189" s="67">
        <v>188</v>
      </c>
      <c r="B189" s="67" t="s">
        <v>14</v>
      </c>
      <c r="C189" s="67" t="s">
        <v>1387</v>
      </c>
      <c r="D189" s="68" t="s">
        <v>264</v>
      </c>
      <c r="E189" s="68" t="s">
        <v>2033</v>
      </c>
      <c r="F189" s="67" t="s">
        <v>4115</v>
      </c>
      <c r="G189" s="67" t="s">
        <v>4116</v>
      </c>
      <c r="H189" s="67" t="s">
        <v>4117</v>
      </c>
      <c r="I189" s="67" t="s">
        <v>1206</v>
      </c>
      <c r="J189" s="67" t="s">
        <v>1206</v>
      </c>
      <c r="K189" s="67" t="s">
        <v>4118</v>
      </c>
      <c r="L189" s="67" t="s">
        <v>22</v>
      </c>
      <c r="M189" s="71" t="s">
        <v>1224</v>
      </c>
      <c r="N189" s="73" t="str">
        <f t="shared" si="2"/>
        <v>http://www.tandfebooks.com/isbn/9780203873489</v>
      </c>
    </row>
    <row r="190" spans="1:14">
      <c r="A190" s="67">
        <v>189</v>
      </c>
      <c r="B190" s="67" t="s">
        <v>14</v>
      </c>
      <c r="C190" s="67" t="s">
        <v>1387</v>
      </c>
      <c r="D190" s="68" t="s">
        <v>1983</v>
      </c>
      <c r="E190" s="68" t="s">
        <v>1984</v>
      </c>
      <c r="F190" s="67" t="s">
        <v>1985</v>
      </c>
      <c r="G190" s="67" t="s">
        <v>1986</v>
      </c>
      <c r="H190" s="67" t="s">
        <v>1987</v>
      </c>
      <c r="I190" s="67" t="s">
        <v>1206</v>
      </c>
      <c r="J190" s="67" t="s">
        <v>1206</v>
      </c>
      <c r="K190" s="67" t="s">
        <v>1988</v>
      </c>
      <c r="L190" s="67" t="s">
        <v>22</v>
      </c>
      <c r="M190" s="71" t="s">
        <v>1232</v>
      </c>
      <c r="N190" s="73" t="str">
        <f t="shared" si="2"/>
        <v>http://www.tandfebooks.com/isbn/9780203885659</v>
      </c>
    </row>
    <row r="191" spans="1:14">
      <c r="A191" s="67">
        <v>190</v>
      </c>
      <c r="B191" s="67" t="s">
        <v>14</v>
      </c>
      <c r="C191" s="67" t="s">
        <v>1387</v>
      </c>
      <c r="D191" s="68" t="s">
        <v>2051</v>
      </c>
      <c r="E191" s="68" t="s">
        <v>4739</v>
      </c>
      <c r="F191" s="67" t="s">
        <v>4740</v>
      </c>
      <c r="G191" s="67" t="s">
        <v>4741</v>
      </c>
      <c r="H191" s="67" t="s">
        <v>4742</v>
      </c>
      <c r="I191" s="67" t="s">
        <v>1206</v>
      </c>
      <c r="J191" s="67" t="s">
        <v>1206</v>
      </c>
      <c r="K191" s="67" t="s">
        <v>4743</v>
      </c>
      <c r="L191" s="67" t="s">
        <v>22</v>
      </c>
      <c r="M191" s="71" t="s">
        <v>1521</v>
      </c>
      <c r="N191" s="73" t="str">
        <f t="shared" si="2"/>
        <v>http://www.tandfebooks.com/isbn/9780203696590</v>
      </c>
    </row>
    <row r="192" spans="1:14">
      <c r="A192" s="67">
        <v>191</v>
      </c>
      <c r="B192" s="67" t="s">
        <v>14</v>
      </c>
      <c r="C192" s="67" t="s">
        <v>1729</v>
      </c>
      <c r="D192" s="68" t="s">
        <v>1730</v>
      </c>
      <c r="E192" s="68" t="s">
        <v>1731</v>
      </c>
      <c r="F192" s="67" t="s">
        <v>1732</v>
      </c>
      <c r="G192" s="67" t="s">
        <v>1733</v>
      </c>
      <c r="H192" s="67" t="s">
        <v>1734</v>
      </c>
      <c r="I192" s="67" t="s">
        <v>1206</v>
      </c>
      <c r="J192" s="67" t="s">
        <v>1206</v>
      </c>
      <c r="K192" s="67" t="s">
        <v>1735</v>
      </c>
      <c r="L192" s="67" t="s">
        <v>22</v>
      </c>
      <c r="M192" s="71" t="s">
        <v>1224</v>
      </c>
      <c r="N192" s="73" t="str">
        <f t="shared" si="2"/>
        <v>http://www.tandfebooks.com/isbn/9780203875704</v>
      </c>
    </row>
    <row r="193" spans="1:14">
      <c r="A193" s="67">
        <v>192</v>
      </c>
      <c r="B193" s="67" t="s">
        <v>14</v>
      </c>
      <c r="C193" s="67" t="s">
        <v>3162</v>
      </c>
      <c r="D193" s="68" t="s">
        <v>264</v>
      </c>
      <c r="E193" s="68" t="s">
        <v>3163</v>
      </c>
      <c r="F193" s="67" t="s">
        <v>3164</v>
      </c>
      <c r="G193" s="67" t="s">
        <v>3165</v>
      </c>
      <c r="H193" s="67" t="s">
        <v>3166</v>
      </c>
      <c r="I193" s="67" t="s">
        <v>1206</v>
      </c>
      <c r="J193" s="67" t="s">
        <v>1206</v>
      </c>
      <c r="K193" s="67" t="s">
        <v>3167</v>
      </c>
      <c r="L193" s="67" t="s">
        <v>22</v>
      </c>
      <c r="M193" s="71" t="s">
        <v>1224</v>
      </c>
      <c r="N193" s="73" t="str">
        <f t="shared" si="2"/>
        <v>http://www.tandfebooks.com/isbn/9780203879412</v>
      </c>
    </row>
    <row r="194" spans="1:14">
      <c r="A194" s="67">
        <v>193</v>
      </c>
      <c r="B194" s="67" t="s">
        <v>14</v>
      </c>
      <c r="C194" s="67" t="s">
        <v>3162</v>
      </c>
      <c r="D194" s="68" t="s">
        <v>1388</v>
      </c>
      <c r="E194" s="68" t="s">
        <v>3185</v>
      </c>
      <c r="F194" s="67" t="s">
        <v>3186</v>
      </c>
      <c r="G194" s="67" t="s">
        <v>3187</v>
      </c>
      <c r="H194" s="67" t="s">
        <v>3188</v>
      </c>
      <c r="I194" s="67" t="s">
        <v>1206</v>
      </c>
      <c r="J194" s="67" t="s">
        <v>1419</v>
      </c>
      <c r="K194" s="67" t="s">
        <v>3189</v>
      </c>
      <c r="L194" s="67" t="s">
        <v>22</v>
      </c>
      <c r="M194" s="71" t="s">
        <v>1232</v>
      </c>
      <c r="N194" s="73" t="str">
        <f t="shared" ref="N194:N257" si="3">HYPERLINK("http://www.tandfebooks.com/isbn/" &amp; F194)</f>
        <v>http://www.tandfebooks.com/isbn/9780203866962</v>
      </c>
    </row>
    <row r="195" spans="1:14">
      <c r="A195" s="67">
        <v>194</v>
      </c>
      <c r="B195" s="67" t="s">
        <v>14</v>
      </c>
      <c r="C195" s="67" t="s">
        <v>3162</v>
      </c>
      <c r="D195" s="68" t="s">
        <v>3836</v>
      </c>
      <c r="E195" s="68" t="s">
        <v>3837</v>
      </c>
      <c r="F195" s="67" t="s">
        <v>3838</v>
      </c>
      <c r="G195" s="67" t="s">
        <v>3839</v>
      </c>
      <c r="H195" s="67" t="s">
        <v>3840</v>
      </c>
      <c r="I195" s="67" t="s">
        <v>1206</v>
      </c>
      <c r="J195" s="67" t="s">
        <v>1206</v>
      </c>
      <c r="K195" s="67" t="s">
        <v>3841</v>
      </c>
      <c r="L195" s="67" t="s">
        <v>22</v>
      </c>
      <c r="M195" s="71" t="s">
        <v>1232</v>
      </c>
      <c r="N195" s="73" t="str">
        <f t="shared" si="3"/>
        <v>http://www.tandfebooks.com/isbn/9780203885673</v>
      </c>
    </row>
    <row r="196" spans="1:14">
      <c r="A196" s="67">
        <v>195</v>
      </c>
      <c r="B196" s="67" t="s">
        <v>14</v>
      </c>
      <c r="C196" s="67" t="s">
        <v>3794</v>
      </c>
      <c r="D196" s="68" t="s">
        <v>3795</v>
      </c>
      <c r="E196" s="68" t="s">
        <v>3796</v>
      </c>
      <c r="F196" s="67" t="s">
        <v>3797</v>
      </c>
      <c r="G196" s="67" t="s">
        <v>3798</v>
      </c>
      <c r="H196" s="67" t="s">
        <v>3799</v>
      </c>
      <c r="I196" s="67" t="s">
        <v>1206</v>
      </c>
      <c r="J196" s="67" t="s">
        <v>1206</v>
      </c>
      <c r="K196" s="67" t="s">
        <v>3800</v>
      </c>
      <c r="L196" s="67" t="s">
        <v>22</v>
      </c>
      <c r="M196" s="71" t="s">
        <v>1224</v>
      </c>
      <c r="N196" s="73" t="str">
        <f t="shared" si="3"/>
        <v>http://www.tandfebooks.com/isbn/9780203873533</v>
      </c>
    </row>
    <row r="197" spans="1:14">
      <c r="A197" s="67">
        <v>196</v>
      </c>
      <c r="B197" s="67" t="s">
        <v>14</v>
      </c>
      <c r="C197" s="67" t="s">
        <v>2119</v>
      </c>
      <c r="D197" s="68" t="s">
        <v>2120</v>
      </c>
      <c r="E197" s="68" t="s">
        <v>2121</v>
      </c>
      <c r="F197" s="67" t="s">
        <v>2122</v>
      </c>
      <c r="G197" s="67" t="s">
        <v>2123</v>
      </c>
      <c r="H197" s="67" t="s">
        <v>2124</v>
      </c>
      <c r="I197" s="67" t="s">
        <v>1206</v>
      </c>
      <c r="J197" s="67" t="s">
        <v>1206</v>
      </c>
      <c r="K197" s="67" t="s">
        <v>2125</v>
      </c>
      <c r="L197" s="67" t="s">
        <v>22</v>
      </c>
      <c r="M197" s="71" t="s">
        <v>1521</v>
      </c>
      <c r="N197" s="73" t="str">
        <f t="shared" si="3"/>
        <v>http://www.tandfebooks.com/isbn/9780203007877</v>
      </c>
    </row>
    <row r="198" spans="1:14">
      <c r="A198" s="67">
        <v>197</v>
      </c>
      <c r="B198" s="67" t="s">
        <v>14</v>
      </c>
      <c r="C198" s="67" t="s">
        <v>2119</v>
      </c>
      <c r="D198" s="68" t="s">
        <v>4455</v>
      </c>
      <c r="E198" s="68" t="s">
        <v>4456</v>
      </c>
      <c r="F198" s="67" t="s">
        <v>4457</v>
      </c>
      <c r="G198" s="67" t="s">
        <v>4458</v>
      </c>
      <c r="H198" s="67" t="s">
        <v>4459</v>
      </c>
      <c r="I198" s="67" t="s">
        <v>1206</v>
      </c>
      <c r="J198" s="67" t="s">
        <v>1206</v>
      </c>
      <c r="K198" s="67" t="s">
        <v>4460</v>
      </c>
      <c r="L198" s="67" t="s">
        <v>22</v>
      </c>
      <c r="M198" s="71" t="s">
        <v>1521</v>
      </c>
      <c r="N198" s="73" t="str">
        <f t="shared" si="3"/>
        <v>http://www.tandfebooks.com/isbn/9780203417461</v>
      </c>
    </row>
    <row r="199" spans="1:14">
      <c r="A199" s="67">
        <v>198</v>
      </c>
      <c r="B199" s="67" t="s">
        <v>14</v>
      </c>
      <c r="C199" s="67" t="s">
        <v>1722</v>
      </c>
      <c r="D199" s="68" t="s">
        <v>4234</v>
      </c>
      <c r="E199" s="68" t="s">
        <v>876</v>
      </c>
      <c r="F199" s="67" t="s">
        <v>4235</v>
      </c>
      <c r="G199" s="67" t="s">
        <v>4236</v>
      </c>
      <c r="H199" s="67" t="s">
        <v>4237</v>
      </c>
      <c r="I199" s="67" t="s">
        <v>1206</v>
      </c>
      <c r="J199" s="67" t="s">
        <v>1206</v>
      </c>
      <c r="K199" s="67" t="s">
        <v>4238</v>
      </c>
      <c r="L199" s="67" t="s">
        <v>22</v>
      </c>
      <c r="M199" s="71" t="s">
        <v>1224</v>
      </c>
      <c r="N199" s="73" t="str">
        <f t="shared" si="3"/>
        <v>http://www.tandfebooks.com/isbn/9780203878149</v>
      </c>
    </row>
    <row r="200" spans="1:14">
      <c r="A200" s="67">
        <v>199</v>
      </c>
      <c r="B200" s="67" t="s">
        <v>14</v>
      </c>
      <c r="C200" s="67" t="s">
        <v>1722</v>
      </c>
      <c r="D200" s="68" t="s">
        <v>1723</v>
      </c>
      <c r="E200" s="68" t="s">
        <v>1724</v>
      </c>
      <c r="F200" s="67" t="s">
        <v>1725</v>
      </c>
      <c r="G200" s="67" t="s">
        <v>1726</v>
      </c>
      <c r="H200" s="67" t="s">
        <v>1727</v>
      </c>
      <c r="I200" s="67" t="s">
        <v>1206</v>
      </c>
      <c r="J200" s="67" t="s">
        <v>1206</v>
      </c>
      <c r="K200" s="67" t="s">
        <v>1728</v>
      </c>
      <c r="L200" s="67" t="s">
        <v>22</v>
      </c>
      <c r="M200" s="71" t="s">
        <v>1208</v>
      </c>
      <c r="N200" s="73" t="str">
        <f t="shared" si="3"/>
        <v>http://www.tandfebooks.com/isbn/9780203028261</v>
      </c>
    </row>
    <row r="201" spans="1:14">
      <c r="A201" s="67">
        <v>200</v>
      </c>
      <c r="B201" s="67" t="s">
        <v>14</v>
      </c>
      <c r="C201" s="67" t="s">
        <v>1722</v>
      </c>
      <c r="D201" s="68" t="s">
        <v>2561</v>
      </c>
      <c r="E201" s="68" t="s">
        <v>2562</v>
      </c>
      <c r="F201" s="67" t="s">
        <v>2563</v>
      </c>
      <c r="G201" s="67" t="s">
        <v>2564</v>
      </c>
      <c r="H201" s="67" t="s">
        <v>2565</v>
      </c>
      <c r="I201" s="67" t="s">
        <v>1206</v>
      </c>
      <c r="J201" s="67" t="s">
        <v>1206</v>
      </c>
      <c r="K201" s="67" t="s">
        <v>2566</v>
      </c>
      <c r="L201" s="67" t="s">
        <v>22</v>
      </c>
      <c r="M201" s="71" t="s">
        <v>1208</v>
      </c>
      <c r="N201" s="73" t="str">
        <f t="shared" si="3"/>
        <v>http://www.tandfebooks.com/isbn/9780203013533</v>
      </c>
    </row>
    <row r="202" spans="1:14">
      <c r="A202" s="67">
        <v>201</v>
      </c>
      <c r="B202" s="67" t="s">
        <v>14</v>
      </c>
      <c r="C202" s="67" t="s">
        <v>3503</v>
      </c>
      <c r="D202" s="68" t="s">
        <v>3504</v>
      </c>
      <c r="E202" s="68" t="s">
        <v>3505</v>
      </c>
      <c r="F202" s="67" t="s">
        <v>3506</v>
      </c>
      <c r="G202" s="67" t="s">
        <v>3507</v>
      </c>
      <c r="H202" s="67" t="s">
        <v>3508</v>
      </c>
      <c r="I202" s="67" t="s">
        <v>1206</v>
      </c>
      <c r="J202" s="67" t="s">
        <v>1206</v>
      </c>
      <c r="K202" s="67" t="s">
        <v>3509</v>
      </c>
      <c r="L202" s="67" t="s">
        <v>22</v>
      </c>
      <c r="M202" s="71" t="s">
        <v>1521</v>
      </c>
      <c r="N202" s="73" t="str">
        <f t="shared" si="3"/>
        <v>http://www.tandfebooks.com/isbn/9780203934142</v>
      </c>
    </row>
    <row r="203" spans="1:14">
      <c r="A203" s="67">
        <v>202</v>
      </c>
      <c r="B203" s="67" t="s">
        <v>14</v>
      </c>
      <c r="C203" s="67" t="s">
        <v>3543</v>
      </c>
      <c r="D203" s="68" t="s">
        <v>3544</v>
      </c>
      <c r="E203" s="68" t="s">
        <v>3545</v>
      </c>
      <c r="F203" s="67" t="s">
        <v>3546</v>
      </c>
      <c r="G203" s="67" t="s">
        <v>3547</v>
      </c>
      <c r="H203" s="67" t="s">
        <v>3548</v>
      </c>
      <c r="I203" s="67" t="s">
        <v>1206</v>
      </c>
      <c r="J203" s="67" t="s">
        <v>1206</v>
      </c>
      <c r="K203" s="67" t="s">
        <v>3549</v>
      </c>
      <c r="L203" s="67" t="s">
        <v>22</v>
      </c>
      <c r="M203" s="71" t="s">
        <v>1521</v>
      </c>
      <c r="N203" s="73" t="str">
        <f t="shared" si="3"/>
        <v>http://www.tandfebooks.com/isbn/9780203935958</v>
      </c>
    </row>
    <row r="204" spans="1:14">
      <c r="A204" s="67">
        <v>203</v>
      </c>
      <c r="B204" s="67" t="s">
        <v>14</v>
      </c>
      <c r="C204" s="67" t="s">
        <v>3543</v>
      </c>
      <c r="D204" s="68" t="s">
        <v>2120</v>
      </c>
      <c r="E204" s="68" t="s">
        <v>3491</v>
      </c>
      <c r="F204" s="67" t="s">
        <v>3790</v>
      </c>
      <c r="G204" s="67" t="s">
        <v>3791</v>
      </c>
      <c r="H204" s="67" t="s">
        <v>3792</v>
      </c>
      <c r="I204" s="67" t="s">
        <v>1206</v>
      </c>
      <c r="J204" s="67" t="s">
        <v>1206</v>
      </c>
      <c r="K204" s="67" t="s">
        <v>3793</v>
      </c>
      <c r="L204" s="67" t="s">
        <v>22</v>
      </c>
      <c r="M204" s="71" t="s">
        <v>1521</v>
      </c>
      <c r="N204" s="73" t="str">
        <f t="shared" si="3"/>
        <v>http://www.tandfebooks.com/isbn/9780203929216</v>
      </c>
    </row>
    <row r="205" spans="1:14">
      <c r="A205" s="67">
        <v>204</v>
      </c>
      <c r="B205" s="67" t="s">
        <v>14</v>
      </c>
      <c r="C205" s="67" t="s">
        <v>4058</v>
      </c>
      <c r="D205" s="68" t="s">
        <v>4059</v>
      </c>
      <c r="E205" s="68" t="s">
        <v>3505</v>
      </c>
      <c r="F205" s="67" t="s">
        <v>4060</v>
      </c>
      <c r="G205" s="67" t="s">
        <v>4061</v>
      </c>
      <c r="H205" s="67" t="s">
        <v>4062</v>
      </c>
      <c r="I205" s="67" t="s">
        <v>1206</v>
      </c>
      <c r="J205" s="67" t="s">
        <v>1206</v>
      </c>
      <c r="K205" s="67" t="s">
        <v>4063</v>
      </c>
      <c r="L205" s="67" t="s">
        <v>22</v>
      </c>
      <c r="M205" s="71" t="s">
        <v>1208</v>
      </c>
      <c r="N205" s="73" t="str">
        <f t="shared" si="3"/>
        <v>http://www.tandfebooks.com/isbn/9780203481288</v>
      </c>
    </row>
    <row r="206" spans="1:14">
      <c r="A206" s="67">
        <v>205</v>
      </c>
      <c r="B206" s="67" t="s">
        <v>14</v>
      </c>
      <c r="C206" s="67" t="s">
        <v>2693</v>
      </c>
      <c r="D206" s="68" t="s">
        <v>3563</v>
      </c>
      <c r="E206" s="68" t="s">
        <v>3568</v>
      </c>
      <c r="F206" s="67" t="s">
        <v>3569</v>
      </c>
      <c r="G206" s="67" t="s">
        <v>3570</v>
      </c>
      <c r="H206" s="67" t="s">
        <v>3571</v>
      </c>
      <c r="I206" s="67" t="s">
        <v>1206</v>
      </c>
      <c r="J206" s="67" t="s">
        <v>1419</v>
      </c>
      <c r="K206" s="67" t="s">
        <v>3572</v>
      </c>
      <c r="L206" s="67" t="s">
        <v>22</v>
      </c>
      <c r="M206" s="71" t="s">
        <v>1224</v>
      </c>
      <c r="N206" s="73" t="str">
        <f t="shared" si="3"/>
        <v>http://www.tandfebooks.com/isbn/9780203870341</v>
      </c>
    </row>
    <row r="207" spans="1:14">
      <c r="A207" s="67">
        <v>206</v>
      </c>
      <c r="B207" s="67" t="s">
        <v>14</v>
      </c>
      <c r="C207" s="67" t="s">
        <v>2693</v>
      </c>
      <c r="D207" s="68" t="s">
        <v>2694</v>
      </c>
      <c r="E207" s="68" t="s">
        <v>2695</v>
      </c>
      <c r="F207" s="67" t="s">
        <v>2696</v>
      </c>
      <c r="G207" s="67" t="s">
        <v>2697</v>
      </c>
      <c r="H207" s="67" t="s">
        <v>2698</v>
      </c>
      <c r="I207" s="67" t="s">
        <v>1206</v>
      </c>
      <c r="J207" s="67" t="s">
        <v>1206</v>
      </c>
      <c r="K207" s="67" t="s">
        <v>2699</v>
      </c>
      <c r="L207" s="67" t="s">
        <v>22</v>
      </c>
      <c r="M207" s="71" t="s">
        <v>1208</v>
      </c>
      <c r="N207" s="73" t="str">
        <f t="shared" si="3"/>
        <v>http://www.tandfebooks.com/isbn/9780203030783</v>
      </c>
    </row>
    <row r="208" spans="1:14">
      <c r="A208" s="67">
        <v>207</v>
      </c>
      <c r="B208" s="67" t="s">
        <v>14</v>
      </c>
      <c r="C208" s="67" t="s">
        <v>4650</v>
      </c>
      <c r="D208" s="68" t="s">
        <v>4651</v>
      </c>
      <c r="E208" s="68" t="s">
        <v>4652</v>
      </c>
      <c r="F208" s="67" t="s">
        <v>4653</v>
      </c>
      <c r="G208" s="67" t="s">
        <v>4654</v>
      </c>
      <c r="H208" s="67" t="s">
        <v>4655</v>
      </c>
      <c r="I208" s="67" t="s">
        <v>1206</v>
      </c>
      <c r="J208" s="67" t="s">
        <v>1206</v>
      </c>
      <c r="K208" s="67" t="s">
        <v>4656</v>
      </c>
      <c r="L208" s="67" t="s">
        <v>22</v>
      </c>
      <c r="M208" s="71" t="s">
        <v>1224</v>
      </c>
      <c r="N208" s="73" t="str">
        <f t="shared" si="3"/>
        <v>http://www.tandfebooks.com/isbn/9780203871751</v>
      </c>
    </row>
    <row r="209" spans="1:14">
      <c r="A209" s="67">
        <v>208</v>
      </c>
      <c r="B209" s="67" t="s">
        <v>14</v>
      </c>
      <c r="C209" s="67" t="s">
        <v>3464</v>
      </c>
      <c r="D209" s="68" t="s">
        <v>3465</v>
      </c>
      <c r="E209" s="68" t="s">
        <v>3466</v>
      </c>
      <c r="F209" s="67" t="s">
        <v>3467</v>
      </c>
      <c r="G209" s="67" t="s">
        <v>3468</v>
      </c>
      <c r="H209" s="67" t="s">
        <v>3469</v>
      </c>
      <c r="I209" s="67" t="s">
        <v>1206</v>
      </c>
      <c r="J209" s="67" t="s">
        <v>1206</v>
      </c>
      <c r="K209" s="67" t="s">
        <v>3470</v>
      </c>
      <c r="L209" s="67" t="s">
        <v>22</v>
      </c>
      <c r="M209" s="71" t="s">
        <v>1224</v>
      </c>
      <c r="N209" s="73" t="str">
        <f t="shared" si="3"/>
        <v>http://www.tandfebooks.com/isbn/9780203859872</v>
      </c>
    </row>
    <row r="210" spans="1:14">
      <c r="A210" s="67">
        <v>209</v>
      </c>
      <c r="B210" s="67" t="s">
        <v>14</v>
      </c>
      <c r="C210" s="67" t="s">
        <v>3098</v>
      </c>
      <c r="D210" s="68" t="s">
        <v>3099</v>
      </c>
      <c r="E210" s="68" t="s">
        <v>3100</v>
      </c>
      <c r="F210" s="67" t="s">
        <v>3101</v>
      </c>
      <c r="G210" s="67" t="s">
        <v>3102</v>
      </c>
      <c r="H210" s="67" t="s">
        <v>3103</v>
      </c>
      <c r="I210" s="67" t="s">
        <v>1206</v>
      </c>
      <c r="J210" s="67" t="s">
        <v>1206</v>
      </c>
      <c r="K210" s="67" t="s">
        <v>3104</v>
      </c>
      <c r="L210" s="67" t="s">
        <v>22</v>
      </c>
      <c r="M210" s="71" t="s">
        <v>1224</v>
      </c>
      <c r="N210" s="73" t="str">
        <f t="shared" si="3"/>
        <v>http://www.tandfebooks.com/isbn/9780203870693</v>
      </c>
    </row>
    <row r="211" spans="1:14">
      <c r="A211" s="67">
        <v>210</v>
      </c>
      <c r="B211" s="67" t="s">
        <v>14</v>
      </c>
      <c r="C211" s="67" t="s">
        <v>5148</v>
      </c>
      <c r="D211" s="68" t="s">
        <v>5149</v>
      </c>
      <c r="E211" s="68" t="s">
        <v>5150</v>
      </c>
      <c r="F211" s="67" t="s">
        <v>5151</v>
      </c>
      <c r="G211" s="67" t="s">
        <v>5152</v>
      </c>
      <c r="H211" s="67" t="s">
        <v>5153</v>
      </c>
      <c r="I211" s="67" t="s">
        <v>1206</v>
      </c>
      <c r="J211" s="67" t="s">
        <v>1206</v>
      </c>
      <c r="K211" s="67" t="s">
        <v>5154</v>
      </c>
      <c r="L211" s="67" t="s">
        <v>22</v>
      </c>
      <c r="M211" s="71" t="s">
        <v>1224</v>
      </c>
      <c r="N211" s="73" t="str">
        <f t="shared" si="3"/>
        <v>http://www.tandfebooks.com/isbn/9780203877432</v>
      </c>
    </row>
    <row r="212" spans="1:14">
      <c r="A212" s="67">
        <v>211</v>
      </c>
      <c r="B212" s="67" t="s">
        <v>5361</v>
      </c>
      <c r="C212" s="67" t="s">
        <v>5552</v>
      </c>
      <c r="D212" s="68" t="s">
        <v>5553</v>
      </c>
      <c r="E212" s="68" t="s">
        <v>5554</v>
      </c>
      <c r="F212" s="67" t="s">
        <v>5555</v>
      </c>
      <c r="G212" s="67" t="s">
        <v>5556</v>
      </c>
      <c r="H212" s="67" t="s">
        <v>5557</v>
      </c>
      <c r="I212" s="67" t="s">
        <v>1206</v>
      </c>
      <c r="J212" s="67" t="s">
        <v>1206</v>
      </c>
      <c r="K212" s="67" t="s">
        <v>5558</v>
      </c>
      <c r="L212" s="67" t="s">
        <v>1585</v>
      </c>
      <c r="M212" s="71" t="s">
        <v>1232</v>
      </c>
      <c r="N212" s="73" t="str">
        <f t="shared" si="3"/>
        <v>http://www.tandfebooks.com/isbn/9780203895160</v>
      </c>
    </row>
    <row r="213" spans="1:14">
      <c r="A213" s="67">
        <v>212</v>
      </c>
      <c r="B213" s="67" t="s">
        <v>5361</v>
      </c>
      <c r="C213" s="67" t="s">
        <v>5552</v>
      </c>
      <c r="D213" s="68" t="s">
        <v>5608</v>
      </c>
      <c r="E213" s="68" t="s">
        <v>5609</v>
      </c>
      <c r="F213" s="67" t="s">
        <v>5610</v>
      </c>
      <c r="G213" s="67" t="s">
        <v>5611</v>
      </c>
      <c r="H213" s="67" t="s">
        <v>5612</v>
      </c>
      <c r="I213" s="67" t="s">
        <v>1206</v>
      </c>
      <c r="J213" s="67" t="s">
        <v>1206</v>
      </c>
      <c r="K213" s="67" t="s">
        <v>5613</v>
      </c>
      <c r="L213" s="67" t="s">
        <v>1585</v>
      </c>
      <c r="M213" s="71" t="s">
        <v>1521</v>
      </c>
      <c r="N213" s="73" t="str">
        <f t="shared" si="3"/>
        <v>http://www.tandfebooks.com/isbn/9780203967270</v>
      </c>
    </row>
    <row r="214" spans="1:14">
      <c r="A214" s="67">
        <v>213</v>
      </c>
      <c r="B214" s="67" t="s">
        <v>14</v>
      </c>
      <c r="C214" s="67" t="s">
        <v>4040</v>
      </c>
      <c r="D214" s="68" t="s">
        <v>4041</v>
      </c>
      <c r="E214" s="68" t="s">
        <v>4042</v>
      </c>
      <c r="F214" s="67" t="s">
        <v>4043</v>
      </c>
      <c r="G214" s="67" t="s">
        <v>4044</v>
      </c>
      <c r="H214" s="67" t="s">
        <v>4045</v>
      </c>
      <c r="I214" s="67" t="s">
        <v>1206</v>
      </c>
      <c r="J214" s="67" t="s">
        <v>1206</v>
      </c>
      <c r="K214" s="67" t="s">
        <v>4046</v>
      </c>
      <c r="L214" s="67" t="s">
        <v>22</v>
      </c>
      <c r="M214" s="71" t="s">
        <v>1224</v>
      </c>
      <c r="N214" s="73" t="str">
        <f t="shared" si="3"/>
        <v>http://www.tandfebooks.com/isbn/9780203856673</v>
      </c>
    </row>
    <row r="215" spans="1:14">
      <c r="A215" s="67">
        <v>214</v>
      </c>
      <c r="B215" s="67" t="s">
        <v>14</v>
      </c>
      <c r="C215" s="67" t="s">
        <v>4082</v>
      </c>
      <c r="D215" s="68" t="s">
        <v>4083</v>
      </c>
      <c r="E215" s="68" t="s">
        <v>4084</v>
      </c>
      <c r="F215" s="67" t="s">
        <v>4085</v>
      </c>
      <c r="G215" s="67" t="s">
        <v>4086</v>
      </c>
      <c r="H215" s="67" t="s">
        <v>4087</v>
      </c>
      <c r="I215" s="67" t="s">
        <v>1206</v>
      </c>
      <c r="J215" s="67" t="s">
        <v>1206</v>
      </c>
      <c r="K215" s="67" t="s">
        <v>4088</v>
      </c>
      <c r="L215" s="67" t="s">
        <v>22</v>
      </c>
      <c r="M215" s="71" t="s">
        <v>1521</v>
      </c>
      <c r="N215" s="73" t="str">
        <f t="shared" si="3"/>
        <v>http://www.tandfebooks.com/isbn/9780203946893</v>
      </c>
    </row>
    <row r="216" spans="1:14">
      <c r="A216" s="67">
        <v>215</v>
      </c>
      <c r="B216" s="67" t="s">
        <v>14</v>
      </c>
      <c r="C216" s="67" t="s">
        <v>3298</v>
      </c>
      <c r="D216" s="68" t="s">
        <v>25</v>
      </c>
      <c r="E216" s="68" t="s">
        <v>3299</v>
      </c>
      <c r="F216" s="67" t="s">
        <v>3300</v>
      </c>
      <c r="G216" s="67" t="s">
        <v>3301</v>
      </c>
      <c r="H216" s="67" t="s">
        <v>3302</v>
      </c>
      <c r="I216" s="67" t="s">
        <v>1206</v>
      </c>
      <c r="J216" s="67" t="s">
        <v>1206</v>
      </c>
      <c r="K216" s="67" t="s">
        <v>3303</v>
      </c>
      <c r="L216" s="67" t="s">
        <v>22</v>
      </c>
      <c r="M216" s="71" t="s">
        <v>1224</v>
      </c>
      <c r="N216" s="73" t="str">
        <f t="shared" si="3"/>
        <v>http://www.tandfebooks.com/isbn/9780203864982</v>
      </c>
    </row>
    <row r="217" spans="1:14">
      <c r="A217" s="67">
        <v>216</v>
      </c>
      <c r="B217" s="67" t="s">
        <v>14</v>
      </c>
      <c r="C217" s="67" t="s">
        <v>5050</v>
      </c>
      <c r="D217" s="68" t="s">
        <v>5051</v>
      </c>
      <c r="E217" s="68" t="s">
        <v>5052</v>
      </c>
      <c r="F217" s="67" t="s">
        <v>5053</v>
      </c>
      <c r="G217" s="67" t="s">
        <v>5054</v>
      </c>
      <c r="H217" s="67" t="s">
        <v>5055</v>
      </c>
      <c r="I217" s="67" t="s">
        <v>1206</v>
      </c>
      <c r="J217" s="67" t="s">
        <v>1206</v>
      </c>
      <c r="K217" s="67" t="s">
        <v>5056</v>
      </c>
      <c r="L217" s="67" t="s">
        <v>22</v>
      </c>
      <c r="M217" s="71" t="s">
        <v>1232</v>
      </c>
      <c r="N217" s="73" t="str">
        <f t="shared" si="3"/>
        <v>http://www.tandfebooks.com/isbn/9780203884003</v>
      </c>
    </row>
    <row r="218" spans="1:14">
      <c r="A218" s="67">
        <v>217</v>
      </c>
      <c r="B218" s="67" t="s">
        <v>14</v>
      </c>
      <c r="C218" s="67" t="s">
        <v>1268</v>
      </c>
      <c r="D218" s="68" t="s">
        <v>1269</v>
      </c>
      <c r="E218" s="68" t="s">
        <v>1270</v>
      </c>
      <c r="F218" s="67" t="s">
        <v>1271</v>
      </c>
      <c r="G218" s="67" t="s">
        <v>1272</v>
      </c>
      <c r="H218" s="67" t="s">
        <v>1273</v>
      </c>
      <c r="I218" s="67" t="s">
        <v>1206</v>
      </c>
      <c r="J218" s="67" t="s">
        <v>1206</v>
      </c>
      <c r="K218" s="67" t="s">
        <v>1274</v>
      </c>
      <c r="L218" s="67" t="s">
        <v>22</v>
      </c>
      <c r="M218" s="71" t="s">
        <v>1224</v>
      </c>
      <c r="N218" s="73" t="str">
        <f t="shared" si="3"/>
        <v>http://www.tandfebooks.com/isbn/9780203871072</v>
      </c>
    </row>
    <row r="219" spans="1:14">
      <c r="A219" s="67">
        <v>218</v>
      </c>
      <c r="B219" s="67" t="s">
        <v>14</v>
      </c>
      <c r="C219" s="67" t="s">
        <v>4540</v>
      </c>
      <c r="D219" s="68" t="s">
        <v>2669</v>
      </c>
      <c r="E219" s="68" t="s">
        <v>4541</v>
      </c>
      <c r="F219" s="67" t="s">
        <v>4542</v>
      </c>
      <c r="G219" s="67" t="s">
        <v>4543</v>
      </c>
      <c r="H219" s="67" t="s">
        <v>4544</v>
      </c>
      <c r="I219" s="67" t="s">
        <v>1206</v>
      </c>
      <c r="J219" s="67" t="s">
        <v>1206</v>
      </c>
      <c r="K219" s="67" t="s">
        <v>4545</v>
      </c>
      <c r="L219" s="67" t="s">
        <v>22</v>
      </c>
      <c r="M219" s="71" t="s">
        <v>1208</v>
      </c>
      <c r="N219" s="73" t="str">
        <f t="shared" si="3"/>
        <v>http://www.tandfebooks.com/isbn/9780203634295</v>
      </c>
    </row>
    <row r="220" spans="1:14">
      <c r="A220" s="67">
        <v>219</v>
      </c>
      <c r="B220" s="67" t="s">
        <v>14</v>
      </c>
      <c r="C220" s="67" t="s">
        <v>3891</v>
      </c>
      <c r="D220" s="68" t="s">
        <v>3892</v>
      </c>
      <c r="E220" s="68" t="s">
        <v>3893</v>
      </c>
      <c r="F220" s="67" t="s">
        <v>3894</v>
      </c>
      <c r="G220" s="67" t="s">
        <v>3895</v>
      </c>
      <c r="H220" s="67" t="s">
        <v>3896</v>
      </c>
      <c r="I220" s="67" t="s">
        <v>1206</v>
      </c>
      <c r="J220" s="67" t="s">
        <v>1419</v>
      </c>
      <c r="K220" s="67" t="s">
        <v>3897</v>
      </c>
      <c r="L220" s="67" t="s">
        <v>22</v>
      </c>
      <c r="M220" s="71" t="s">
        <v>1224</v>
      </c>
      <c r="N220" s="73" t="str">
        <f t="shared" si="3"/>
        <v>http://www.tandfebooks.com/isbn/9780203863640</v>
      </c>
    </row>
    <row r="221" spans="1:14">
      <c r="A221" s="67">
        <v>220</v>
      </c>
      <c r="B221" s="67" t="s">
        <v>14</v>
      </c>
      <c r="C221" s="67" t="s">
        <v>3403</v>
      </c>
      <c r="D221" s="68" t="s">
        <v>3404</v>
      </c>
      <c r="E221" s="68" t="s">
        <v>3305</v>
      </c>
      <c r="F221" s="67" t="s">
        <v>3405</v>
      </c>
      <c r="G221" s="67" t="s">
        <v>3406</v>
      </c>
      <c r="H221" s="67" t="s">
        <v>3407</v>
      </c>
      <c r="I221" s="67" t="s">
        <v>1206</v>
      </c>
      <c r="J221" s="67" t="s">
        <v>1206</v>
      </c>
      <c r="K221" s="67" t="s">
        <v>3408</v>
      </c>
      <c r="L221" s="67" t="s">
        <v>22</v>
      </c>
      <c r="M221" s="71" t="s">
        <v>1224</v>
      </c>
      <c r="N221" s="73" t="str">
        <f t="shared" si="3"/>
        <v>http://www.tandfebooks.com/isbn/9780203879825</v>
      </c>
    </row>
    <row r="222" spans="1:14">
      <c r="A222" s="67">
        <v>221</v>
      </c>
      <c r="B222" s="67" t="s">
        <v>14</v>
      </c>
      <c r="C222" s="67" t="s">
        <v>2322</v>
      </c>
      <c r="D222" s="68" t="s">
        <v>2323</v>
      </c>
      <c r="E222" s="68" t="s">
        <v>2324</v>
      </c>
      <c r="F222" s="67" t="s">
        <v>2325</v>
      </c>
      <c r="G222" s="67" t="s">
        <v>2326</v>
      </c>
      <c r="H222" s="67" t="s">
        <v>2327</v>
      </c>
      <c r="I222" s="67" t="s">
        <v>1206</v>
      </c>
      <c r="J222" s="67" t="s">
        <v>1206</v>
      </c>
      <c r="K222" s="67" t="s">
        <v>2328</v>
      </c>
      <c r="L222" s="67" t="s">
        <v>22</v>
      </c>
      <c r="M222" s="71" t="s">
        <v>1224</v>
      </c>
      <c r="N222" s="73" t="str">
        <f t="shared" si="3"/>
        <v>http://www.tandfebooks.com/isbn/9780203862063</v>
      </c>
    </row>
    <row r="223" spans="1:14">
      <c r="A223" s="67">
        <v>222</v>
      </c>
      <c r="B223" s="67" t="s">
        <v>14</v>
      </c>
      <c r="C223" s="67" t="s">
        <v>2322</v>
      </c>
      <c r="D223" s="68" t="s">
        <v>2893</v>
      </c>
      <c r="E223" s="68" t="s">
        <v>2894</v>
      </c>
      <c r="F223" s="67" t="s">
        <v>2895</v>
      </c>
      <c r="G223" s="67" t="s">
        <v>2896</v>
      </c>
      <c r="H223" s="67" t="s">
        <v>2897</v>
      </c>
      <c r="I223" s="67" t="s">
        <v>1206</v>
      </c>
      <c r="J223" s="67" t="s">
        <v>1206</v>
      </c>
      <c r="K223" s="67" t="s">
        <v>2898</v>
      </c>
      <c r="L223" s="67" t="s">
        <v>22</v>
      </c>
      <c r="M223" s="71" t="s">
        <v>1224</v>
      </c>
      <c r="N223" s="73" t="str">
        <f t="shared" si="3"/>
        <v>http://www.tandfebooks.com/isbn/9780203863619</v>
      </c>
    </row>
    <row r="224" spans="1:14">
      <c r="A224" s="67">
        <v>223</v>
      </c>
      <c r="B224" s="67" t="s">
        <v>14</v>
      </c>
      <c r="C224" s="67" t="s">
        <v>2322</v>
      </c>
      <c r="D224" s="68" t="s">
        <v>3918</v>
      </c>
      <c r="E224" s="68" t="s">
        <v>2142</v>
      </c>
      <c r="F224" s="67" t="s">
        <v>3919</v>
      </c>
      <c r="G224" s="67" t="s">
        <v>3920</v>
      </c>
      <c r="H224" s="67" t="s">
        <v>3921</v>
      </c>
      <c r="I224" s="67" t="s">
        <v>1206</v>
      </c>
      <c r="J224" s="67" t="s">
        <v>1206</v>
      </c>
      <c r="K224" s="67" t="s">
        <v>3922</v>
      </c>
      <c r="L224" s="67" t="s">
        <v>22</v>
      </c>
      <c r="M224" s="71" t="s">
        <v>1232</v>
      </c>
      <c r="N224" s="73" t="str">
        <f t="shared" si="3"/>
        <v>http://www.tandfebooks.com/isbn/9780203926970</v>
      </c>
    </row>
    <row r="225" spans="1:14">
      <c r="A225" s="67">
        <v>224</v>
      </c>
      <c r="B225" s="67" t="s">
        <v>14</v>
      </c>
      <c r="C225" s="67" t="s">
        <v>2322</v>
      </c>
      <c r="D225" s="68" t="s">
        <v>2669</v>
      </c>
      <c r="E225" s="68" t="s">
        <v>2670</v>
      </c>
      <c r="F225" s="67" t="s">
        <v>2671</v>
      </c>
      <c r="G225" s="67" t="s">
        <v>2672</v>
      </c>
      <c r="H225" s="67" t="s">
        <v>2673</v>
      </c>
      <c r="I225" s="67" t="s">
        <v>1206</v>
      </c>
      <c r="J225" s="67" t="s">
        <v>1206</v>
      </c>
      <c r="K225" s="67" t="s">
        <v>2674</v>
      </c>
      <c r="L225" s="67" t="s">
        <v>22</v>
      </c>
      <c r="M225" s="71" t="s">
        <v>1521</v>
      </c>
      <c r="N225" s="73" t="str">
        <f t="shared" si="3"/>
        <v>http://www.tandfebooks.com/isbn/9780203934739</v>
      </c>
    </row>
    <row r="226" spans="1:14">
      <c r="A226" s="67">
        <v>225</v>
      </c>
      <c r="B226" s="67" t="s">
        <v>14</v>
      </c>
      <c r="C226" s="67" t="s">
        <v>2322</v>
      </c>
      <c r="D226" s="68" t="s">
        <v>4348</v>
      </c>
      <c r="E226" s="68" t="s">
        <v>456</v>
      </c>
      <c r="F226" s="67" t="s">
        <v>4349</v>
      </c>
      <c r="G226" s="67" t="s">
        <v>4350</v>
      </c>
      <c r="H226" s="67" t="s">
        <v>4351</v>
      </c>
      <c r="I226" s="67" t="s">
        <v>1206</v>
      </c>
      <c r="J226" s="67" t="s">
        <v>1206</v>
      </c>
      <c r="K226" s="67" t="s">
        <v>4352</v>
      </c>
      <c r="L226" s="67" t="s">
        <v>22</v>
      </c>
      <c r="M226" s="71" t="s">
        <v>1208</v>
      </c>
      <c r="N226" s="73" t="str">
        <f t="shared" si="3"/>
        <v>http://www.tandfebooks.com/isbn/9780203967980</v>
      </c>
    </row>
    <row r="227" spans="1:14">
      <c r="A227" s="67">
        <v>226</v>
      </c>
      <c r="B227" s="67" t="s">
        <v>14</v>
      </c>
      <c r="C227" s="67" t="s">
        <v>2301</v>
      </c>
      <c r="D227" s="68" t="s">
        <v>2302</v>
      </c>
      <c r="E227" s="68" t="s">
        <v>2303</v>
      </c>
      <c r="F227" s="67" t="s">
        <v>2304</v>
      </c>
      <c r="G227" s="67" t="s">
        <v>2305</v>
      </c>
      <c r="H227" s="67" t="s">
        <v>2306</v>
      </c>
      <c r="I227" s="67" t="s">
        <v>1206</v>
      </c>
      <c r="J227" s="67" t="s">
        <v>1206</v>
      </c>
      <c r="K227" s="67" t="s">
        <v>2307</v>
      </c>
      <c r="L227" s="67" t="s">
        <v>22</v>
      </c>
      <c r="M227" s="71" t="s">
        <v>1232</v>
      </c>
      <c r="N227" s="73" t="str">
        <f t="shared" si="3"/>
        <v>http://www.tandfebooks.com/isbn/9780203870525</v>
      </c>
    </row>
    <row r="228" spans="1:14">
      <c r="A228" s="67">
        <v>227</v>
      </c>
      <c r="B228" s="67" t="s">
        <v>5239</v>
      </c>
      <c r="C228" s="67" t="s">
        <v>5640</v>
      </c>
      <c r="D228" s="68" t="s">
        <v>5641</v>
      </c>
      <c r="E228" s="68" t="s">
        <v>5642</v>
      </c>
      <c r="F228" s="67" t="s">
        <v>5643</v>
      </c>
      <c r="G228" s="67" t="s">
        <v>5644</v>
      </c>
      <c r="H228" s="67" t="s">
        <v>5645</v>
      </c>
      <c r="I228" s="67" t="s">
        <v>1206</v>
      </c>
      <c r="J228" s="67" t="s">
        <v>1206</v>
      </c>
      <c r="K228" s="67" t="s">
        <v>5646</v>
      </c>
      <c r="L228" s="67" t="s">
        <v>22</v>
      </c>
      <c r="M228" s="71" t="s">
        <v>1232</v>
      </c>
      <c r="N228" s="73" t="str">
        <f t="shared" si="3"/>
        <v>http://www.tandfebooks.com/isbn/9780203929315</v>
      </c>
    </row>
    <row r="229" spans="1:14">
      <c r="A229" s="67">
        <v>228</v>
      </c>
      <c r="B229" s="67" t="s">
        <v>14</v>
      </c>
      <c r="C229" s="67" t="s">
        <v>5223</v>
      </c>
      <c r="D229" s="68" t="s">
        <v>33</v>
      </c>
      <c r="E229" s="68" t="s">
        <v>26</v>
      </c>
      <c r="F229" s="67" t="s">
        <v>5224</v>
      </c>
      <c r="G229" s="67" t="s">
        <v>5225</v>
      </c>
      <c r="H229" s="67" t="s">
        <v>5226</v>
      </c>
      <c r="I229" s="67" t="s">
        <v>1206</v>
      </c>
      <c r="J229" s="67" t="s">
        <v>1206</v>
      </c>
      <c r="K229" s="67" t="s">
        <v>5227</v>
      </c>
      <c r="L229" s="67" t="s">
        <v>22</v>
      </c>
      <c r="M229" s="71" t="s">
        <v>1232</v>
      </c>
      <c r="N229" s="73" t="str">
        <f t="shared" si="3"/>
        <v>http://www.tandfebooks.com/isbn/9780203884171</v>
      </c>
    </row>
    <row r="230" spans="1:14">
      <c r="A230" s="67">
        <v>229</v>
      </c>
      <c r="B230" s="67" t="s">
        <v>14</v>
      </c>
      <c r="C230" s="67" t="s">
        <v>3923</v>
      </c>
      <c r="D230" s="68" t="s">
        <v>2107</v>
      </c>
      <c r="E230" s="68" t="s">
        <v>2142</v>
      </c>
      <c r="F230" s="67" t="s">
        <v>3924</v>
      </c>
      <c r="G230" s="67" t="s">
        <v>3925</v>
      </c>
      <c r="H230" s="67" t="s">
        <v>3926</v>
      </c>
      <c r="I230" s="67" t="s">
        <v>1206</v>
      </c>
      <c r="J230" s="67" t="s">
        <v>1206</v>
      </c>
      <c r="K230" s="67" t="s">
        <v>3927</v>
      </c>
      <c r="L230" s="67" t="s">
        <v>22</v>
      </c>
      <c r="M230" s="71" t="s">
        <v>1224</v>
      </c>
      <c r="N230" s="73" t="str">
        <f t="shared" si="3"/>
        <v>http://www.tandfebooks.com/isbn/9780203866924</v>
      </c>
    </row>
    <row r="231" spans="1:14">
      <c r="A231" s="67">
        <v>230</v>
      </c>
      <c r="B231" s="67" t="s">
        <v>14</v>
      </c>
      <c r="C231" s="67" t="s">
        <v>4522</v>
      </c>
      <c r="D231" s="68" t="s">
        <v>4523</v>
      </c>
      <c r="E231" s="68" t="s">
        <v>4524</v>
      </c>
      <c r="F231" s="67" t="s">
        <v>4525</v>
      </c>
      <c r="G231" s="67" t="s">
        <v>4526</v>
      </c>
      <c r="H231" s="67" t="s">
        <v>4527</v>
      </c>
      <c r="I231" s="67" t="s">
        <v>1206</v>
      </c>
      <c r="J231" s="67" t="s">
        <v>1206</v>
      </c>
      <c r="K231" s="67" t="s">
        <v>4528</v>
      </c>
      <c r="L231" s="67" t="s">
        <v>22</v>
      </c>
      <c r="M231" s="71" t="s">
        <v>1232</v>
      </c>
      <c r="N231" s="73" t="str">
        <f t="shared" si="3"/>
        <v>http://www.tandfebooks.com/isbn/9780203927908</v>
      </c>
    </row>
    <row r="232" spans="1:14">
      <c r="A232" s="67">
        <v>231</v>
      </c>
      <c r="B232" s="67" t="s">
        <v>14</v>
      </c>
      <c r="C232" s="67" t="s">
        <v>2106</v>
      </c>
      <c r="D232" s="68" t="s">
        <v>2688</v>
      </c>
      <c r="E232" s="68" t="s">
        <v>2142</v>
      </c>
      <c r="F232" s="67" t="s">
        <v>2689</v>
      </c>
      <c r="G232" s="67" t="s">
        <v>2690</v>
      </c>
      <c r="H232" s="67" t="s">
        <v>2691</v>
      </c>
      <c r="I232" s="67" t="s">
        <v>1206</v>
      </c>
      <c r="J232" s="67" t="s">
        <v>1206</v>
      </c>
      <c r="K232" s="67" t="s">
        <v>2692</v>
      </c>
      <c r="L232" s="67" t="s">
        <v>22</v>
      </c>
      <c r="M232" s="71" t="s">
        <v>1224</v>
      </c>
      <c r="N232" s="73" t="str">
        <f t="shared" si="3"/>
        <v>http://www.tandfebooks.com/isbn/9780203877524</v>
      </c>
    </row>
    <row r="233" spans="1:14">
      <c r="A233" s="67">
        <v>232</v>
      </c>
      <c r="B233" s="67" t="s">
        <v>14</v>
      </c>
      <c r="C233" s="67" t="s">
        <v>2106</v>
      </c>
      <c r="D233" s="68" t="s">
        <v>3286</v>
      </c>
      <c r="E233" s="68" t="s">
        <v>3287</v>
      </c>
      <c r="F233" s="67" t="s">
        <v>3288</v>
      </c>
      <c r="G233" s="67" t="s">
        <v>3289</v>
      </c>
      <c r="H233" s="67" t="s">
        <v>3290</v>
      </c>
      <c r="I233" s="67" t="s">
        <v>1206</v>
      </c>
      <c r="J233" s="67" t="s">
        <v>1206</v>
      </c>
      <c r="K233" s="67" t="s">
        <v>3291</v>
      </c>
      <c r="L233" s="67" t="s">
        <v>22</v>
      </c>
      <c r="M233" s="71" t="s">
        <v>1224</v>
      </c>
      <c r="N233" s="73" t="str">
        <f t="shared" si="3"/>
        <v>http://www.tandfebooks.com/isbn/9780203866108</v>
      </c>
    </row>
    <row r="234" spans="1:14">
      <c r="A234" s="67">
        <v>233</v>
      </c>
      <c r="B234" s="67" t="s">
        <v>14</v>
      </c>
      <c r="C234" s="67" t="s">
        <v>2106</v>
      </c>
      <c r="D234" s="68" t="s">
        <v>2107</v>
      </c>
      <c r="E234" s="68" t="s">
        <v>2108</v>
      </c>
      <c r="F234" s="67" t="s">
        <v>2109</v>
      </c>
      <c r="G234" s="67" t="s">
        <v>2110</v>
      </c>
      <c r="H234" s="67" t="s">
        <v>2111</v>
      </c>
      <c r="I234" s="67" t="s">
        <v>1206</v>
      </c>
      <c r="J234" s="67" t="s">
        <v>1206</v>
      </c>
      <c r="K234" s="67" t="s">
        <v>2112</v>
      </c>
      <c r="L234" s="67" t="s">
        <v>22</v>
      </c>
      <c r="M234" s="71" t="s">
        <v>1232</v>
      </c>
      <c r="N234" s="73" t="str">
        <f t="shared" si="3"/>
        <v>http://www.tandfebooks.com/isbn/9780203888919</v>
      </c>
    </row>
    <row r="235" spans="1:14">
      <c r="A235" s="67">
        <v>234</v>
      </c>
      <c r="B235" s="67" t="s">
        <v>14</v>
      </c>
      <c r="C235" s="67" t="s">
        <v>1996</v>
      </c>
      <c r="D235" s="68" t="s">
        <v>1997</v>
      </c>
      <c r="E235" s="68" t="s">
        <v>1998</v>
      </c>
      <c r="F235" s="67" t="s">
        <v>1999</v>
      </c>
      <c r="G235" s="67" t="s">
        <v>2000</v>
      </c>
      <c r="H235" s="67" t="s">
        <v>2001</v>
      </c>
      <c r="I235" s="67" t="s">
        <v>1206</v>
      </c>
      <c r="J235" s="67" t="s">
        <v>1206</v>
      </c>
      <c r="K235" s="67" t="s">
        <v>2002</v>
      </c>
      <c r="L235" s="67" t="s">
        <v>22</v>
      </c>
      <c r="M235" s="71" t="s">
        <v>1232</v>
      </c>
      <c r="N235" s="73" t="str">
        <f t="shared" si="3"/>
        <v>http://www.tandfebooks.com/isbn/9780203894132</v>
      </c>
    </row>
    <row r="236" spans="1:14">
      <c r="A236" s="67">
        <v>235</v>
      </c>
      <c r="B236" s="67" t="s">
        <v>14</v>
      </c>
      <c r="C236" s="67" t="s">
        <v>1996</v>
      </c>
      <c r="D236" s="68" t="s">
        <v>2210</v>
      </c>
      <c r="E236" s="68" t="s">
        <v>2211</v>
      </c>
      <c r="F236" s="67" t="s">
        <v>2212</v>
      </c>
      <c r="G236" s="67" t="s">
        <v>2213</v>
      </c>
      <c r="H236" s="67" t="s">
        <v>2214</v>
      </c>
      <c r="I236" s="67" t="s">
        <v>1206</v>
      </c>
      <c r="J236" s="67" t="s">
        <v>1206</v>
      </c>
      <c r="K236" s="67" t="s">
        <v>2215</v>
      </c>
      <c r="L236" s="67" t="s">
        <v>22</v>
      </c>
      <c r="M236" s="71" t="s">
        <v>1232</v>
      </c>
      <c r="N236" s="73" t="str">
        <f t="shared" si="3"/>
        <v>http://www.tandfebooks.com/isbn/9780203885154</v>
      </c>
    </row>
    <row r="237" spans="1:14">
      <c r="A237" s="67">
        <v>236</v>
      </c>
      <c r="B237" s="67" t="s">
        <v>14</v>
      </c>
      <c r="C237" s="67" t="s">
        <v>1996</v>
      </c>
      <c r="D237" s="68" t="s">
        <v>2478</v>
      </c>
      <c r="E237" s="68" t="s">
        <v>2479</v>
      </c>
      <c r="F237" s="67" t="s">
        <v>2480</v>
      </c>
      <c r="G237" s="67" t="s">
        <v>2481</v>
      </c>
      <c r="H237" s="67" t="s">
        <v>2482</v>
      </c>
      <c r="I237" s="67" t="s">
        <v>1206</v>
      </c>
      <c r="J237" s="67" t="s">
        <v>1206</v>
      </c>
      <c r="K237" s="67" t="s">
        <v>2483</v>
      </c>
      <c r="L237" s="67" t="s">
        <v>22</v>
      </c>
      <c r="M237" s="71" t="s">
        <v>1232</v>
      </c>
      <c r="N237" s="73" t="str">
        <f t="shared" si="3"/>
        <v>http://www.tandfebooks.com/isbn/9780203928448</v>
      </c>
    </row>
    <row r="238" spans="1:14">
      <c r="A238" s="67">
        <v>237</v>
      </c>
      <c r="B238" s="67" t="s">
        <v>14</v>
      </c>
      <c r="C238" s="67" t="s">
        <v>1996</v>
      </c>
      <c r="D238" s="68" t="s">
        <v>2210</v>
      </c>
      <c r="E238" s="68" t="s">
        <v>2479</v>
      </c>
      <c r="F238" s="67" t="s">
        <v>4723</v>
      </c>
      <c r="G238" s="67" t="s">
        <v>4724</v>
      </c>
      <c r="H238" s="67" t="s">
        <v>4725</v>
      </c>
      <c r="I238" s="67" t="s">
        <v>1206</v>
      </c>
      <c r="J238" s="67" t="s">
        <v>1206</v>
      </c>
      <c r="K238" s="67" t="s">
        <v>4726</v>
      </c>
      <c r="L238" s="67" t="s">
        <v>22</v>
      </c>
      <c r="M238" s="71" t="s">
        <v>1521</v>
      </c>
      <c r="N238" s="73" t="str">
        <f t="shared" si="3"/>
        <v>http://www.tandfebooks.com/isbn/9780203939635</v>
      </c>
    </row>
    <row r="239" spans="1:14">
      <c r="A239" s="67">
        <v>238</v>
      </c>
      <c r="B239" s="67" t="s">
        <v>14</v>
      </c>
      <c r="C239" s="67" t="s">
        <v>4213</v>
      </c>
      <c r="D239" s="68" t="s">
        <v>4214</v>
      </c>
      <c r="E239" s="68" t="s">
        <v>4215</v>
      </c>
      <c r="F239" s="67" t="s">
        <v>4216</v>
      </c>
      <c r="G239" s="67" t="s">
        <v>4217</v>
      </c>
      <c r="H239" s="67" t="s">
        <v>4218</v>
      </c>
      <c r="I239" s="67" t="s">
        <v>1206</v>
      </c>
      <c r="J239" s="67" t="s">
        <v>1206</v>
      </c>
      <c r="K239" s="67" t="s">
        <v>4219</v>
      </c>
      <c r="L239" s="67" t="s">
        <v>22</v>
      </c>
      <c r="M239" s="71" t="s">
        <v>1232</v>
      </c>
      <c r="N239" s="73" t="str">
        <f t="shared" si="3"/>
        <v>http://www.tandfebooks.com/isbn/9780203889244</v>
      </c>
    </row>
    <row r="240" spans="1:14">
      <c r="A240" s="67">
        <v>239</v>
      </c>
      <c r="B240" s="67" t="s">
        <v>14</v>
      </c>
      <c r="C240" s="67" t="s">
        <v>4047</v>
      </c>
      <c r="D240" s="68" t="s">
        <v>4048</v>
      </c>
      <c r="E240" s="68" t="s">
        <v>4049</v>
      </c>
      <c r="F240" s="67" t="s">
        <v>4050</v>
      </c>
      <c r="G240" s="67" t="s">
        <v>4051</v>
      </c>
      <c r="H240" s="67" t="s">
        <v>4052</v>
      </c>
      <c r="I240" s="67" t="s">
        <v>1206</v>
      </c>
      <c r="J240" s="67" t="s">
        <v>1206</v>
      </c>
      <c r="K240" s="67" t="s">
        <v>4053</v>
      </c>
      <c r="L240" s="67" t="s">
        <v>22</v>
      </c>
      <c r="M240" s="71" t="s">
        <v>1224</v>
      </c>
      <c r="N240" s="73" t="str">
        <f t="shared" si="3"/>
        <v>http://www.tandfebooks.com/isbn/9780203873892</v>
      </c>
    </row>
    <row r="241" spans="1:14">
      <c r="A241" s="67">
        <v>240</v>
      </c>
      <c r="B241" s="67" t="s">
        <v>14</v>
      </c>
      <c r="C241" s="67" t="s">
        <v>1867</v>
      </c>
      <c r="D241" s="68" t="s">
        <v>1868</v>
      </c>
      <c r="E241" s="68" t="s">
        <v>1869</v>
      </c>
      <c r="F241" s="67" t="s">
        <v>1870</v>
      </c>
      <c r="G241" s="67" t="s">
        <v>1871</v>
      </c>
      <c r="H241" s="67" t="s">
        <v>1872</v>
      </c>
      <c r="I241" s="67" t="s">
        <v>1206</v>
      </c>
      <c r="J241" s="67" t="s">
        <v>1206</v>
      </c>
      <c r="K241" s="67" t="s">
        <v>1873</v>
      </c>
      <c r="L241" s="67" t="s">
        <v>22</v>
      </c>
      <c r="M241" s="71" t="s">
        <v>1232</v>
      </c>
      <c r="N241" s="73" t="str">
        <f t="shared" si="3"/>
        <v>http://www.tandfebooks.com/isbn/9780203889886</v>
      </c>
    </row>
    <row r="242" spans="1:14">
      <c r="A242" s="67">
        <v>241</v>
      </c>
      <c r="B242" s="67" t="s">
        <v>14</v>
      </c>
      <c r="C242" s="67" t="s">
        <v>2707</v>
      </c>
      <c r="D242" s="68" t="s">
        <v>2708</v>
      </c>
      <c r="E242" s="68" t="s">
        <v>2709</v>
      </c>
      <c r="F242" s="67" t="s">
        <v>2710</v>
      </c>
      <c r="G242" s="67" t="s">
        <v>2711</v>
      </c>
      <c r="H242" s="67" t="s">
        <v>2712</v>
      </c>
      <c r="I242" s="67" t="s">
        <v>1206</v>
      </c>
      <c r="J242" s="67" t="s">
        <v>1206</v>
      </c>
      <c r="K242" s="67" t="s">
        <v>2713</v>
      </c>
      <c r="L242" s="67" t="s">
        <v>22</v>
      </c>
      <c r="M242" s="71" t="s">
        <v>1224</v>
      </c>
      <c r="N242" s="73" t="str">
        <f t="shared" si="3"/>
        <v>http://www.tandfebooks.com/isbn/9780203873762</v>
      </c>
    </row>
    <row r="243" spans="1:14">
      <c r="A243" s="67">
        <v>242</v>
      </c>
      <c r="B243" s="67" t="s">
        <v>14</v>
      </c>
      <c r="C243" s="67" t="s">
        <v>1798</v>
      </c>
      <c r="D243" s="68" t="s">
        <v>1799</v>
      </c>
      <c r="E243" s="68" t="s">
        <v>1800</v>
      </c>
      <c r="F243" s="67" t="s">
        <v>1801</v>
      </c>
      <c r="G243" s="67" t="s">
        <v>1802</v>
      </c>
      <c r="H243" s="67" t="s">
        <v>1803</v>
      </c>
      <c r="I243" s="67" t="s">
        <v>1206</v>
      </c>
      <c r="J243" s="67" t="s">
        <v>1206</v>
      </c>
      <c r="K243" s="67" t="s">
        <v>1804</v>
      </c>
      <c r="L243" s="67" t="s">
        <v>22</v>
      </c>
      <c r="M243" s="71" t="s">
        <v>1224</v>
      </c>
      <c r="N243" s="73" t="str">
        <f t="shared" si="3"/>
        <v>http://www.tandfebooks.com/isbn/9780203861240</v>
      </c>
    </row>
    <row r="244" spans="1:14">
      <c r="A244" s="67">
        <v>243</v>
      </c>
      <c r="B244" s="67" t="s">
        <v>14</v>
      </c>
      <c r="C244" s="67" t="s">
        <v>4125</v>
      </c>
      <c r="D244" s="68" t="s">
        <v>1785</v>
      </c>
      <c r="E244" s="68" t="s">
        <v>4126</v>
      </c>
      <c r="F244" s="67" t="s">
        <v>4127</v>
      </c>
      <c r="G244" s="67" t="s">
        <v>4128</v>
      </c>
      <c r="H244" s="67" t="s">
        <v>4129</v>
      </c>
      <c r="I244" s="67" t="s">
        <v>1206</v>
      </c>
      <c r="J244" s="67" t="s">
        <v>1206</v>
      </c>
      <c r="K244" s="67" t="s">
        <v>4130</v>
      </c>
      <c r="L244" s="67" t="s">
        <v>22</v>
      </c>
      <c r="M244" s="71" t="s">
        <v>1232</v>
      </c>
      <c r="N244" s="73" t="str">
        <f t="shared" si="3"/>
        <v>http://www.tandfebooks.com/isbn/9780203884928</v>
      </c>
    </row>
    <row r="245" spans="1:14">
      <c r="A245" s="67">
        <v>244</v>
      </c>
      <c r="B245" s="67" t="s">
        <v>14</v>
      </c>
      <c r="C245" s="67" t="s">
        <v>1805</v>
      </c>
      <c r="D245" s="68" t="s">
        <v>1806</v>
      </c>
      <c r="E245" s="68" t="s">
        <v>1807</v>
      </c>
      <c r="F245" s="67" t="s">
        <v>1808</v>
      </c>
      <c r="G245" s="67" t="s">
        <v>1809</v>
      </c>
      <c r="H245" s="67" t="s">
        <v>1810</v>
      </c>
      <c r="I245" s="67" t="s">
        <v>1206</v>
      </c>
      <c r="J245" s="67" t="s">
        <v>1206</v>
      </c>
      <c r="K245" s="67" t="s">
        <v>1811</v>
      </c>
      <c r="L245" s="67" t="s">
        <v>22</v>
      </c>
      <c r="M245" s="71" t="s">
        <v>1224</v>
      </c>
      <c r="N245" s="73" t="str">
        <f t="shared" si="3"/>
        <v>http://www.tandfebooks.com/isbn/9780203873724</v>
      </c>
    </row>
    <row r="246" spans="1:14">
      <c r="A246" s="67">
        <v>245</v>
      </c>
      <c r="B246" s="67" t="s">
        <v>14</v>
      </c>
      <c r="C246" s="67" t="s">
        <v>5119</v>
      </c>
      <c r="D246" s="68" t="s">
        <v>1847</v>
      </c>
      <c r="E246" s="68" t="s">
        <v>1848</v>
      </c>
      <c r="F246" s="67" t="s">
        <v>5120</v>
      </c>
      <c r="G246" s="67" t="s">
        <v>5121</v>
      </c>
      <c r="H246" s="67" t="s">
        <v>5122</v>
      </c>
      <c r="I246" s="67" t="s">
        <v>1206</v>
      </c>
      <c r="J246" s="67" t="s">
        <v>1206</v>
      </c>
      <c r="K246" s="67" t="s">
        <v>5123</v>
      </c>
      <c r="L246" s="67" t="s">
        <v>22</v>
      </c>
      <c r="M246" s="71" t="s">
        <v>1232</v>
      </c>
      <c r="N246" s="73" t="str">
        <f t="shared" si="3"/>
        <v>http://www.tandfebooks.com/isbn/9780203890141</v>
      </c>
    </row>
    <row r="247" spans="1:14">
      <c r="A247" s="67">
        <v>246</v>
      </c>
      <c r="B247" s="67" t="s">
        <v>14</v>
      </c>
      <c r="C247" s="67" t="s">
        <v>1791</v>
      </c>
      <c r="D247" s="68" t="s">
        <v>1792</v>
      </c>
      <c r="E247" s="68" t="s">
        <v>1793</v>
      </c>
      <c r="F247" s="67" t="s">
        <v>1794</v>
      </c>
      <c r="G247" s="67" t="s">
        <v>1795</v>
      </c>
      <c r="H247" s="67" t="s">
        <v>1796</v>
      </c>
      <c r="I247" s="67" t="s">
        <v>1206</v>
      </c>
      <c r="J247" s="67" t="s">
        <v>1206</v>
      </c>
      <c r="K247" s="67" t="s">
        <v>1797</v>
      </c>
      <c r="L247" s="67" t="s">
        <v>22</v>
      </c>
      <c r="M247" s="71" t="s">
        <v>1521</v>
      </c>
      <c r="N247" s="73" t="str">
        <f t="shared" si="3"/>
        <v>http://www.tandfebooks.com/isbn/9780203941300</v>
      </c>
    </row>
    <row r="248" spans="1:14">
      <c r="A248" s="67">
        <v>247</v>
      </c>
      <c r="B248" s="67" t="s">
        <v>14</v>
      </c>
      <c r="C248" s="67" t="s">
        <v>1812</v>
      </c>
      <c r="D248" s="68" t="s">
        <v>1813</v>
      </c>
      <c r="E248" s="68" t="s">
        <v>1814</v>
      </c>
      <c r="F248" s="67" t="s">
        <v>1815</v>
      </c>
      <c r="G248" s="67" t="s">
        <v>1816</v>
      </c>
      <c r="H248" s="67" t="s">
        <v>1817</v>
      </c>
      <c r="I248" s="67" t="s">
        <v>1206</v>
      </c>
      <c r="J248" s="67" t="s">
        <v>1206</v>
      </c>
      <c r="K248" s="67" t="s">
        <v>1818</v>
      </c>
      <c r="L248" s="67" t="s">
        <v>22</v>
      </c>
      <c r="M248" s="71" t="s">
        <v>1224</v>
      </c>
      <c r="N248" s="73" t="str">
        <f t="shared" si="3"/>
        <v>http://www.tandfebooks.com/isbn/9780203871065</v>
      </c>
    </row>
    <row r="249" spans="1:14">
      <c r="A249" s="67">
        <v>248</v>
      </c>
      <c r="B249" s="67" t="s">
        <v>14</v>
      </c>
      <c r="C249" s="67" t="s">
        <v>3760</v>
      </c>
      <c r="D249" s="68" t="s">
        <v>3761</v>
      </c>
      <c r="E249" s="68" t="s">
        <v>3762</v>
      </c>
      <c r="F249" s="67" t="s">
        <v>3763</v>
      </c>
      <c r="G249" s="67" t="s">
        <v>3764</v>
      </c>
      <c r="H249" s="67" t="s">
        <v>3765</v>
      </c>
      <c r="I249" s="67" t="s">
        <v>1206</v>
      </c>
      <c r="J249" s="67" t="s">
        <v>1206</v>
      </c>
      <c r="K249" s="67" t="s">
        <v>3766</v>
      </c>
      <c r="L249" s="67" t="s">
        <v>22</v>
      </c>
      <c r="M249" s="71" t="s">
        <v>1232</v>
      </c>
      <c r="N249" s="73" t="str">
        <f t="shared" si="3"/>
        <v>http://www.tandfebooks.com/isbn/9780203887714</v>
      </c>
    </row>
    <row r="250" spans="1:14">
      <c r="A250" s="67">
        <v>249</v>
      </c>
      <c r="B250" s="67" t="s">
        <v>14</v>
      </c>
      <c r="C250" s="67" t="s">
        <v>2773</v>
      </c>
      <c r="D250" s="68" t="s">
        <v>2774</v>
      </c>
      <c r="E250" s="68" t="s">
        <v>2775</v>
      </c>
      <c r="F250" s="67" t="s">
        <v>2776</v>
      </c>
      <c r="G250" s="67" t="s">
        <v>2777</v>
      </c>
      <c r="H250" s="67" t="s">
        <v>2778</v>
      </c>
      <c r="I250" s="67" t="s">
        <v>1206</v>
      </c>
      <c r="J250" s="67" t="s">
        <v>1206</v>
      </c>
      <c r="K250" s="67" t="s">
        <v>2779</v>
      </c>
      <c r="L250" s="67" t="s">
        <v>22</v>
      </c>
      <c r="M250" s="71" t="s">
        <v>2409</v>
      </c>
      <c r="N250" s="73" t="str">
        <f t="shared" si="3"/>
        <v>http://www.tandfebooks.com/isbn/9780203380321</v>
      </c>
    </row>
    <row r="251" spans="1:14">
      <c r="A251" s="67">
        <v>250</v>
      </c>
      <c r="B251" s="67" t="s">
        <v>14</v>
      </c>
      <c r="C251" s="67" t="s">
        <v>5112</v>
      </c>
      <c r="D251" s="68" t="s">
        <v>5113</v>
      </c>
      <c r="E251" s="68" t="s">
        <v>5114</v>
      </c>
      <c r="F251" s="67" t="s">
        <v>5115</v>
      </c>
      <c r="G251" s="67" t="s">
        <v>5116</v>
      </c>
      <c r="H251" s="67" t="s">
        <v>5117</v>
      </c>
      <c r="I251" s="67" t="s">
        <v>1206</v>
      </c>
      <c r="J251" s="67" t="s">
        <v>1206</v>
      </c>
      <c r="K251" s="67" t="s">
        <v>5118</v>
      </c>
      <c r="L251" s="67" t="s">
        <v>22</v>
      </c>
      <c r="M251" s="71" t="s">
        <v>1232</v>
      </c>
      <c r="N251" s="73" t="str">
        <f t="shared" si="3"/>
        <v>http://www.tandfebooks.com/isbn/9780203930359</v>
      </c>
    </row>
    <row r="252" spans="1:14">
      <c r="A252" s="67">
        <v>251</v>
      </c>
      <c r="B252" s="67" t="s">
        <v>14</v>
      </c>
      <c r="C252" s="67" t="s">
        <v>1771</v>
      </c>
      <c r="D252" s="68" t="s">
        <v>1772</v>
      </c>
      <c r="E252" s="68" t="s">
        <v>1773</v>
      </c>
      <c r="F252" s="67" t="s">
        <v>1774</v>
      </c>
      <c r="G252" s="67" t="s">
        <v>1775</v>
      </c>
      <c r="H252" s="67" t="s">
        <v>1776</v>
      </c>
      <c r="I252" s="67" t="s">
        <v>1206</v>
      </c>
      <c r="J252" s="67" t="s">
        <v>1419</v>
      </c>
      <c r="K252" s="67" t="s">
        <v>1777</v>
      </c>
      <c r="L252" s="67" t="s">
        <v>22</v>
      </c>
      <c r="M252" s="71" t="s">
        <v>1232</v>
      </c>
      <c r="N252" s="73" t="str">
        <f t="shared" si="3"/>
        <v>http://www.tandfebooks.com/isbn/9780203894064</v>
      </c>
    </row>
    <row r="253" spans="1:14">
      <c r="A253" s="67">
        <v>252</v>
      </c>
      <c r="B253" s="67" t="s">
        <v>14</v>
      </c>
      <c r="C253" s="67" t="s">
        <v>2947</v>
      </c>
      <c r="D253" s="68" t="s">
        <v>2948</v>
      </c>
      <c r="E253" s="68" t="s">
        <v>2949</v>
      </c>
      <c r="F253" s="67" t="s">
        <v>2950</v>
      </c>
      <c r="G253" s="67" t="s">
        <v>2951</v>
      </c>
      <c r="H253" s="67" t="s">
        <v>2952</v>
      </c>
      <c r="I253" s="67" t="s">
        <v>1206</v>
      </c>
      <c r="J253" s="67" t="s">
        <v>1206</v>
      </c>
      <c r="K253" s="67" t="s">
        <v>2953</v>
      </c>
      <c r="L253" s="67" t="s">
        <v>22</v>
      </c>
      <c r="M253" s="71" t="s">
        <v>1232</v>
      </c>
      <c r="N253" s="73" t="str">
        <f t="shared" si="3"/>
        <v>http://www.tandfebooks.com/isbn/9780203930229</v>
      </c>
    </row>
    <row r="254" spans="1:14">
      <c r="A254" s="67">
        <v>253</v>
      </c>
      <c r="B254" s="67" t="s">
        <v>14</v>
      </c>
      <c r="C254" s="67" t="s">
        <v>3496</v>
      </c>
      <c r="D254" s="68" t="s">
        <v>3497</v>
      </c>
      <c r="E254" s="68" t="s">
        <v>3498</v>
      </c>
      <c r="F254" s="67" t="s">
        <v>3499</v>
      </c>
      <c r="G254" s="67" t="s">
        <v>3500</v>
      </c>
      <c r="H254" s="67" t="s">
        <v>3501</v>
      </c>
      <c r="I254" s="67" t="s">
        <v>1206</v>
      </c>
      <c r="J254" s="67" t="s">
        <v>1206</v>
      </c>
      <c r="K254" s="67" t="s">
        <v>3502</v>
      </c>
      <c r="L254" s="67" t="s">
        <v>22</v>
      </c>
      <c r="M254" s="71" t="s">
        <v>1224</v>
      </c>
      <c r="N254" s="73" t="str">
        <f t="shared" si="3"/>
        <v>http://www.tandfebooks.com/isbn/9780203872048</v>
      </c>
    </row>
    <row r="255" spans="1:14">
      <c r="A255" s="67">
        <v>254</v>
      </c>
      <c r="B255" s="67" t="s">
        <v>14</v>
      </c>
      <c r="C255" s="67" t="s">
        <v>5046</v>
      </c>
      <c r="D255" s="68" t="s">
        <v>3417</v>
      </c>
      <c r="E255" s="68" t="s">
        <v>3418</v>
      </c>
      <c r="F255" s="67" t="s">
        <v>5047</v>
      </c>
      <c r="G255" s="67" t="s">
        <v>5048</v>
      </c>
      <c r="H255" s="67" t="s">
        <v>5049</v>
      </c>
      <c r="I255" s="67" t="s">
        <v>1206</v>
      </c>
      <c r="J255" s="67" t="s">
        <v>1206</v>
      </c>
      <c r="K255" s="67" t="s">
        <v>3422</v>
      </c>
      <c r="L255" s="67" t="s">
        <v>22</v>
      </c>
      <c r="M255" s="71" t="s">
        <v>1224</v>
      </c>
      <c r="N255" s="73" t="str">
        <f t="shared" si="3"/>
        <v>http://www.tandfebooks.com/isbn/9780203019788</v>
      </c>
    </row>
    <row r="256" spans="1:14">
      <c r="A256" s="67">
        <v>255</v>
      </c>
      <c r="B256" s="67" t="s">
        <v>14</v>
      </c>
      <c r="C256" s="67" t="s">
        <v>3397</v>
      </c>
      <c r="D256" s="68" t="s">
        <v>3180</v>
      </c>
      <c r="E256" s="68" t="s">
        <v>3398</v>
      </c>
      <c r="F256" s="67" t="s">
        <v>3399</v>
      </c>
      <c r="G256" s="67" t="s">
        <v>3400</v>
      </c>
      <c r="H256" s="67" t="s">
        <v>3401</v>
      </c>
      <c r="I256" s="67" t="s">
        <v>1206</v>
      </c>
      <c r="J256" s="67" t="s">
        <v>1206</v>
      </c>
      <c r="K256" s="67" t="s">
        <v>3402</v>
      </c>
      <c r="L256" s="67" t="s">
        <v>22</v>
      </c>
      <c r="M256" s="71" t="s">
        <v>1208</v>
      </c>
      <c r="N256" s="73" t="str">
        <f t="shared" si="3"/>
        <v>http://www.tandfebooks.com/isbn/9780203967171</v>
      </c>
    </row>
    <row r="257" spans="1:14">
      <c r="A257" s="67">
        <v>256</v>
      </c>
      <c r="B257" s="67" t="s">
        <v>14</v>
      </c>
      <c r="C257" s="67" t="s">
        <v>3947</v>
      </c>
      <c r="D257" s="68" t="s">
        <v>2962</v>
      </c>
      <c r="E257" s="68" t="s">
        <v>3948</v>
      </c>
      <c r="F257" s="67" t="s">
        <v>3949</v>
      </c>
      <c r="G257" s="67" t="s">
        <v>3950</v>
      </c>
      <c r="H257" s="67" t="s">
        <v>3951</v>
      </c>
      <c r="I257" s="67" t="s">
        <v>1206</v>
      </c>
      <c r="J257" s="67" t="s">
        <v>1206</v>
      </c>
      <c r="K257" s="67" t="s">
        <v>3952</v>
      </c>
      <c r="L257" s="67" t="s">
        <v>22</v>
      </c>
      <c r="M257" s="71" t="s">
        <v>1224</v>
      </c>
      <c r="N257" s="73" t="str">
        <f t="shared" si="3"/>
        <v>http://www.tandfebooks.com/isbn/9780203870402</v>
      </c>
    </row>
    <row r="258" spans="1:14">
      <c r="A258" s="67">
        <v>257</v>
      </c>
      <c r="B258" s="67" t="s">
        <v>14</v>
      </c>
      <c r="C258" s="67" t="s">
        <v>4425</v>
      </c>
      <c r="D258" s="68" t="s">
        <v>4426</v>
      </c>
      <c r="E258" s="68" t="s">
        <v>800</v>
      </c>
      <c r="F258" s="67" t="s">
        <v>4427</v>
      </c>
      <c r="G258" s="67" t="s">
        <v>4428</v>
      </c>
      <c r="H258" s="67" t="s">
        <v>4429</v>
      </c>
      <c r="I258" s="67" t="s">
        <v>1206</v>
      </c>
      <c r="J258" s="67" t="s">
        <v>1206</v>
      </c>
      <c r="K258" s="67" t="s">
        <v>4430</v>
      </c>
      <c r="L258" s="67" t="s">
        <v>22</v>
      </c>
      <c r="M258" s="71" t="s">
        <v>1224</v>
      </c>
      <c r="N258" s="73" t="str">
        <f t="shared" ref="N258:N321" si="4">HYPERLINK("http://www.tandfebooks.com/isbn/" &amp; F258)</f>
        <v>http://www.tandfebooks.com/isbn/9780203867501</v>
      </c>
    </row>
    <row r="259" spans="1:14">
      <c r="A259" s="67">
        <v>258</v>
      </c>
      <c r="B259" s="67" t="s">
        <v>14</v>
      </c>
      <c r="C259" s="67" t="s">
        <v>4418</v>
      </c>
      <c r="D259" s="68" t="s">
        <v>4419</v>
      </c>
      <c r="E259" s="68" t="s">
        <v>4420</v>
      </c>
      <c r="F259" s="67" t="s">
        <v>4421</v>
      </c>
      <c r="G259" s="67" t="s">
        <v>4422</v>
      </c>
      <c r="H259" s="67" t="s">
        <v>4423</v>
      </c>
      <c r="I259" s="67" t="s">
        <v>1206</v>
      </c>
      <c r="J259" s="67" t="s">
        <v>1206</v>
      </c>
      <c r="K259" s="67" t="s">
        <v>4424</v>
      </c>
      <c r="L259" s="67" t="s">
        <v>22</v>
      </c>
      <c r="M259" s="71" t="s">
        <v>1224</v>
      </c>
      <c r="N259" s="73" t="str">
        <f t="shared" si="4"/>
        <v>http://www.tandfebooks.com/isbn/9780203869192</v>
      </c>
    </row>
    <row r="260" spans="1:14">
      <c r="A260" s="67">
        <v>259</v>
      </c>
      <c r="B260" s="67" t="s">
        <v>5239</v>
      </c>
      <c r="C260" s="67" t="s">
        <v>5313</v>
      </c>
      <c r="D260" s="68" t="s">
        <v>5314</v>
      </c>
      <c r="E260" s="68" t="s">
        <v>5315</v>
      </c>
      <c r="F260" s="67" t="s">
        <v>5316</v>
      </c>
      <c r="G260" s="67" t="s">
        <v>5317</v>
      </c>
      <c r="H260" s="67" t="s">
        <v>5318</v>
      </c>
      <c r="I260" s="67" t="s">
        <v>1206</v>
      </c>
      <c r="J260" s="67" t="s">
        <v>1206</v>
      </c>
      <c r="K260" s="67" t="s">
        <v>5319</v>
      </c>
      <c r="L260" s="67" t="s">
        <v>538</v>
      </c>
      <c r="M260" s="71" t="s">
        <v>1232</v>
      </c>
      <c r="N260" s="73" t="str">
        <f t="shared" si="4"/>
        <v>http://www.tandfebooks.com/isbn/9780203938904</v>
      </c>
    </row>
    <row r="261" spans="1:14">
      <c r="A261" s="67">
        <v>260</v>
      </c>
      <c r="B261" s="67" t="s">
        <v>14</v>
      </c>
      <c r="C261" s="67" t="s">
        <v>5742</v>
      </c>
      <c r="D261" s="68" t="s">
        <v>5743</v>
      </c>
      <c r="E261" s="68" t="s">
        <v>5744</v>
      </c>
      <c r="F261" s="67" t="s">
        <v>5745</v>
      </c>
      <c r="G261" s="67" t="s">
        <v>5746</v>
      </c>
      <c r="H261" s="67" t="s">
        <v>5747</v>
      </c>
      <c r="I261" s="67" t="s">
        <v>1206</v>
      </c>
      <c r="J261" s="67" t="s">
        <v>1206</v>
      </c>
      <c r="K261" s="67" t="s">
        <v>5748</v>
      </c>
      <c r="L261" s="67" t="s">
        <v>538</v>
      </c>
      <c r="M261" s="71" t="s">
        <v>1224</v>
      </c>
      <c r="N261" s="73" t="str">
        <f t="shared" si="4"/>
        <v>http://www.tandfebooks.com/isbn/9780203853030</v>
      </c>
    </row>
    <row r="262" spans="1:14">
      <c r="A262" s="67">
        <v>261</v>
      </c>
      <c r="B262" s="67" t="s">
        <v>14</v>
      </c>
      <c r="C262" s="67" t="s">
        <v>3130</v>
      </c>
      <c r="D262" s="68" t="s">
        <v>3131</v>
      </c>
      <c r="E262" s="68" t="s">
        <v>3132</v>
      </c>
      <c r="F262" s="67" t="s">
        <v>3133</v>
      </c>
      <c r="G262" s="67" t="s">
        <v>3134</v>
      </c>
      <c r="H262" s="67" t="s">
        <v>3135</v>
      </c>
      <c r="I262" s="67" t="s">
        <v>1206</v>
      </c>
      <c r="J262" s="67" t="s">
        <v>1206</v>
      </c>
      <c r="K262" s="67" t="s">
        <v>3136</v>
      </c>
      <c r="L262" s="67" t="s">
        <v>538</v>
      </c>
      <c r="M262" s="71" t="s">
        <v>1521</v>
      </c>
      <c r="N262" s="73" t="str">
        <f t="shared" si="4"/>
        <v>http://www.tandfebooks.com/isbn/9780203926697</v>
      </c>
    </row>
    <row r="263" spans="1:14">
      <c r="A263" s="67">
        <v>262</v>
      </c>
      <c r="B263" s="67" t="s">
        <v>14</v>
      </c>
      <c r="C263" s="67" t="s">
        <v>1963</v>
      </c>
      <c r="D263" s="68" t="s">
        <v>1964</v>
      </c>
      <c r="E263" s="68" t="s">
        <v>1965</v>
      </c>
      <c r="F263" s="67" t="s">
        <v>1966</v>
      </c>
      <c r="G263" s="67" t="s">
        <v>1967</v>
      </c>
      <c r="H263" s="67" t="s">
        <v>1968</v>
      </c>
      <c r="I263" s="67" t="s">
        <v>1206</v>
      </c>
      <c r="J263" s="67" t="s">
        <v>1206</v>
      </c>
      <c r="K263" s="67" t="s">
        <v>1969</v>
      </c>
      <c r="L263" s="67" t="s">
        <v>22</v>
      </c>
      <c r="M263" s="71" t="s">
        <v>1224</v>
      </c>
      <c r="N263" s="73" t="str">
        <f t="shared" si="4"/>
        <v>http://www.tandfebooks.com/isbn/9780203871539</v>
      </c>
    </row>
    <row r="264" spans="1:14">
      <c r="A264" s="67">
        <v>263</v>
      </c>
      <c r="B264" s="67" t="s">
        <v>14</v>
      </c>
      <c r="C264" s="67" t="s">
        <v>1468</v>
      </c>
      <c r="D264" s="68" t="s">
        <v>1964</v>
      </c>
      <c r="E264" s="68" t="s">
        <v>1965</v>
      </c>
      <c r="F264" s="67" t="s">
        <v>2276</v>
      </c>
      <c r="G264" s="67" t="s">
        <v>2277</v>
      </c>
      <c r="H264" s="67" t="s">
        <v>2278</v>
      </c>
      <c r="I264" s="67" t="s">
        <v>1206</v>
      </c>
      <c r="J264" s="67" t="s">
        <v>1206</v>
      </c>
      <c r="K264" s="67" t="s">
        <v>2279</v>
      </c>
      <c r="L264" s="67" t="s">
        <v>22</v>
      </c>
      <c r="M264" s="71" t="s">
        <v>1224</v>
      </c>
      <c r="N264" s="73" t="str">
        <f t="shared" si="4"/>
        <v>http://www.tandfebooks.com/isbn/9780203874165</v>
      </c>
    </row>
    <row r="265" spans="1:14">
      <c r="A265" s="67">
        <v>264</v>
      </c>
      <c r="B265" s="67" t="s">
        <v>14</v>
      </c>
      <c r="C265" s="67" t="s">
        <v>1468</v>
      </c>
      <c r="D265" s="68" t="s">
        <v>1469</v>
      </c>
      <c r="E265" s="68" t="s">
        <v>1470</v>
      </c>
      <c r="F265" s="67" t="s">
        <v>1471</v>
      </c>
      <c r="G265" s="67" t="s">
        <v>1472</v>
      </c>
      <c r="H265" s="67" t="s">
        <v>1473</v>
      </c>
      <c r="I265" s="67" t="s">
        <v>1206</v>
      </c>
      <c r="J265" s="67" t="s">
        <v>1206</v>
      </c>
      <c r="K265" s="67" t="s">
        <v>1474</v>
      </c>
      <c r="L265" s="67" t="s">
        <v>22</v>
      </c>
      <c r="M265" s="71" t="s">
        <v>1232</v>
      </c>
      <c r="N265" s="73" t="str">
        <f t="shared" si="4"/>
        <v>http://www.tandfebooks.com/isbn/9780203887011</v>
      </c>
    </row>
    <row r="266" spans="1:14">
      <c r="A266" s="67">
        <v>265</v>
      </c>
      <c r="B266" s="67" t="s">
        <v>14</v>
      </c>
      <c r="C266" s="67" t="s">
        <v>4142</v>
      </c>
      <c r="D266" s="68" t="s">
        <v>1964</v>
      </c>
      <c r="E266" s="68" t="s">
        <v>1965</v>
      </c>
      <c r="F266" s="67" t="s">
        <v>4143</v>
      </c>
      <c r="G266" s="67" t="s">
        <v>4144</v>
      </c>
      <c r="H266" s="67" t="s">
        <v>4145</v>
      </c>
      <c r="I266" s="67" t="s">
        <v>1206</v>
      </c>
      <c r="J266" s="67" t="s">
        <v>1206</v>
      </c>
      <c r="K266" s="67" t="s">
        <v>4146</v>
      </c>
      <c r="L266" s="67" t="s">
        <v>22</v>
      </c>
      <c r="M266" s="71" t="s">
        <v>1224</v>
      </c>
      <c r="N266" s="73" t="str">
        <f t="shared" si="4"/>
        <v>http://www.tandfebooks.com/isbn/9780203871645</v>
      </c>
    </row>
    <row r="267" spans="1:14">
      <c r="A267" s="67">
        <v>266</v>
      </c>
      <c r="B267" s="67" t="s">
        <v>14</v>
      </c>
      <c r="C267" s="67" t="s">
        <v>4812</v>
      </c>
      <c r="D267" s="68" t="s">
        <v>897</v>
      </c>
      <c r="E267" s="68" t="s">
        <v>4813</v>
      </c>
      <c r="F267" s="67" t="s">
        <v>4814</v>
      </c>
      <c r="G267" s="67" t="s">
        <v>4815</v>
      </c>
      <c r="H267" s="67" t="s">
        <v>4816</v>
      </c>
      <c r="I267" s="67" t="s">
        <v>1206</v>
      </c>
      <c r="J267" s="67" t="s">
        <v>1206</v>
      </c>
      <c r="K267" s="67" t="s">
        <v>4817</v>
      </c>
      <c r="L267" s="67" t="s">
        <v>22</v>
      </c>
      <c r="M267" s="71" t="s">
        <v>1224</v>
      </c>
      <c r="N267" s="73" t="str">
        <f t="shared" si="4"/>
        <v>http://www.tandfebooks.com/isbn/9780203873069</v>
      </c>
    </row>
    <row r="268" spans="1:14">
      <c r="A268" s="67">
        <v>267</v>
      </c>
      <c r="B268" s="67" t="s">
        <v>14</v>
      </c>
      <c r="C268" s="67" t="s">
        <v>1976</v>
      </c>
      <c r="D268" s="68" t="s">
        <v>1977</v>
      </c>
      <c r="E268" s="68" t="s">
        <v>1978</v>
      </c>
      <c r="F268" s="67" t="s">
        <v>1979</v>
      </c>
      <c r="G268" s="67" t="s">
        <v>1980</v>
      </c>
      <c r="H268" s="67" t="s">
        <v>1981</v>
      </c>
      <c r="I268" s="67" t="s">
        <v>1206</v>
      </c>
      <c r="J268" s="67" t="s">
        <v>1206</v>
      </c>
      <c r="K268" s="67" t="s">
        <v>1982</v>
      </c>
      <c r="L268" s="67" t="s">
        <v>22</v>
      </c>
      <c r="M268" s="71" t="s">
        <v>1224</v>
      </c>
      <c r="N268" s="73" t="str">
        <f t="shared" si="4"/>
        <v>http://www.tandfebooks.com/isbn/9780203867372</v>
      </c>
    </row>
    <row r="269" spans="1:14">
      <c r="A269" s="67">
        <v>268</v>
      </c>
      <c r="B269" s="67" t="s">
        <v>5361</v>
      </c>
      <c r="C269" s="67" t="s">
        <v>5691</v>
      </c>
      <c r="D269" s="68" t="s">
        <v>5692</v>
      </c>
      <c r="E269" s="68" t="s">
        <v>5693</v>
      </c>
      <c r="F269" s="67" t="s">
        <v>5694</v>
      </c>
      <c r="G269" s="67" t="s">
        <v>5695</v>
      </c>
      <c r="H269" s="67" t="s">
        <v>5696</v>
      </c>
      <c r="I269" s="67" t="s">
        <v>1206</v>
      </c>
      <c r="J269" s="67" t="s">
        <v>1206</v>
      </c>
      <c r="K269" s="67" t="s">
        <v>5697</v>
      </c>
      <c r="L269" s="67" t="s">
        <v>1585</v>
      </c>
      <c r="M269" s="71" t="s">
        <v>1224</v>
      </c>
      <c r="N269" s="73" t="str">
        <f t="shared" si="4"/>
        <v>http://www.tandfebooks.com/isbn/9780203889039</v>
      </c>
    </row>
    <row r="270" spans="1:14">
      <c r="A270" s="67">
        <v>269</v>
      </c>
      <c r="B270" s="67" t="s">
        <v>14</v>
      </c>
      <c r="C270" s="67" t="s">
        <v>4534</v>
      </c>
      <c r="D270" s="68" t="s">
        <v>532</v>
      </c>
      <c r="E270" s="68" t="s">
        <v>4535</v>
      </c>
      <c r="F270" s="67" t="s">
        <v>4536</v>
      </c>
      <c r="G270" s="67" t="s">
        <v>4537</v>
      </c>
      <c r="H270" s="67" t="s">
        <v>4538</v>
      </c>
      <c r="I270" s="67" t="s">
        <v>1206</v>
      </c>
      <c r="J270" s="67" t="s">
        <v>1206</v>
      </c>
      <c r="K270" s="67" t="s">
        <v>4539</v>
      </c>
      <c r="L270" s="67" t="s">
        <v>538</v>
      </c>
      <c r="M270" s="71" t="s">
        <v>1224</v>
      </c>
      <c r="N270" s="73" t="str">
        <f t="shared" si="4"/>
        <v>http://www.tandfebooks.com/isbn/9780203869215</v>
      </c>
    </row>
    <row r="271" spans="1:14">
      <c r="A271" s="67">
        <v>270</v>
      </c>
      <c r="B271" s="67" t="s">
        <v>14</v>
      </c>
      <c r="C271" s="67" t="s">
        <v>5057</v>
      </c>
      <c r="D271" s="68" t="s">
        <v>5058</v>
      </c>
      <c r="E271" s="68" t="s">
        <v>3132</v>
      </c>
      <c r="F271" s="67" t="s">
        <v>5059</v>
      </c>
      <c r="G271" s="67" t="s">
        <v>5060</v>
      </c>
      <c r="H271" s="67" t="s">
        <v>5061</v>
      </c>
      <c r="I271" s="67" t="s">
        <v>1206</v>
      </c>
      <c r="J271" s="67" t="s">
        <v>1419</v>
      </c>
      <c r="K271" s="67" t="s">
        <v>5062</v>
      </c>
      <c r="L271" s="67" t="s">
        <v>22</v>
      </c>
      <c r="M271" s="71" t="s">
        <v>1224</v>
      </c>
      <c r="N271" s="73" t="str">
        <f t="shared" si="4"/>
        <v>http://www.tandfebooks.com/isbn/9780203882726</v>
      </c>
    </row>
    <row r="272" spans="1:14">
      <c r="A272" s="67">
        <v>271</v>
      </c>
      <c r="B272" s="67" t="s">
        <v>14</v>
      </c>
      <c r="C272" s="67" t="s">
        <v>3482</v>
      </c>
      <c r="D272" s="68" t="s">
        <v>3483</v>
      </c>
      <c r="E272" s="68" t="s">
        <v>3484</v>
      </c>
      <c r="F272" s="67" t="s">
        <v>3485</v>
      </c>
      <c r="G272" s="67" t="s">
        <v>3486</v>
      </c>
      <c r="H272" s="67" t="s">
        <v>3487</v>
      </c>
      <c r="I272" s="67" t="s">
        <v>1206</v>
      </c>
      <c r="J272" s="67" t="s">
        <v>1206</v>
      </c>
      <c r="K272" s="67" t="s">
        <v>3488</v>
      </c>
      <c r="L272" s="67" t="s">
        <v>1585</v>
      </c>
      <c r="M272" s="71" t="s">
        <v>1208</v>
      </c>
      <c r="N272" s="73" t="str">
        <f t="shared" si="4"/>
        <v>http://www.tandfebooks.com/isbn/9780203030417</v>
      </c>
    </row>
    <row r="273" spans="1:14">
      <c r="A273" s="67">
        <v>272</v>
      </c>
      <c r="B273" s="67" t="s">
        <v>14</v>
      </c>
      <c r="C273" s="67" t="s">
        <v>4461</v>
      </c>
      <c r="D273" s="68" t="s">
        <v>4462</v>
      </c>
      <c r="E273" s="68" t="s">
        <v>4463</v>
      </c>
      <c r="F273" s="67" t="s">
        <v>4464</v>
      </c>
      <c r="G273" s="67" t="s">
        <v>4465</v>
      </c>
      <c r="H273" s="67" t="s">
        <v>4466</v>
      </c>
      <c r="I273" s="67" t="s">
        <v>1206</v>
      </c>
      <c r="J273" s="67" t="s">
        <v>1206</v>
      </c>
      <c r="K273" s="67" t="s">
        <v>4467</v>
      </c>
      <c r="L273" s="67" t="s">
        <v>1585</v>
      </c>
      <c r="M273" s="71" t="s">
        <v>1224</v>
      </c>
      <c r="N273" s="73" t="str">
        <f t="shared" si="4"/>
        <v>http://www.tandfebooks.com/isbn/9780203928325</v>
      </c>
    </row>
    <row r="274" spans="1:14">
      <c r="A274" s="67">
        <v>273</v>
      </c>
      <c r="B274" s="67" t="s">
        <v>14</v>
      </c>
      <c r="C274" s="67" t="s">
        <v>3524</v>
      </c>
      <c r="D274" s="68" t="s">
        <v>3525</v>
      </c>
      <c r="E274" s="68" t="s">
        <v>3526</v>
      </c>
      <c r="F274" s="67" t="s">
        <v>3527</v>
      </c>
      <c r="G274" s="67" t="s">
        <v>3528</v>
      </c>
      <c r="H274" s="67" t="s">
        <v>3529</v>
      </c>
      <c r="I274" s="67" t="s">
        <v>1206</v>
      </c>
      <c r="J274" s="67" t="s">
        <v>1206</v>
      </c>
      <c r="K274" s="67" t="s">
        <v>3530</v>
      </c>
      <c r="L274" s="67" t="s">
        <v>1585</v>
      </c>
      <c r="M274" s="71" t="s">
        <v>1224</v>
      </c>
      <c r="N274" s="73" t="str">
        <f t="shared" si="4"/>
        <v>http://www.tandfebooks.com/isbn/9780203089989</v>
      </c>
    </row>
    <row r="275" spans="1:14">
      <c r="A275" s="67">
        <v>274</v>
      </c>
      <c r="B275" s="67" t="s">
        <v>14</v>
      </c>
      <c r="C275" s="67" t="s">
        <v>3209</v>
      </c>
      <c r="D275" s="68" t="s">
        <v>3210</v>
      </c>
      <c r="E275" s="68" t="s">
        <v>2066</v>
      </c>
      <c r="F275" s="67" t="s">
        <v>3211</v>
      </c>
      <c r="G275" s="67" t="s">
        <v>3212</v>
      </c>
      <c r="H275" s="67" t="s">
        <v>3213</v>
      </c>
      <c r="I275" s="67" t="s">
        <v>1206</v>
      </c>
      <c r="J275" s="67" t="s">
        <v>1206</v>
      </c>
      <c r="K275" s="67" t="s">
        <v>3214</v>
      </c>
      <c r="L275" s="67" t="s">
        <v>22</v>
      </c>
      <c r="M275" s="71" t="s">
        <v>1224</v>
      </c>
      <c r="N275" s="73" t="str">
        <f t="shared" si="4"/>
        <v>http://www.tandfebooks.com/isbn/9780203866894</v>
      </c>
    </row>
    <row r="276" spans="1:14">
      <c r="A276" s="67">
        <v>275</v>
      </c>
      <c r="B276" s="67" t="s">
        <v>14</v>
      </c>
      <c r="C276" s="67" t="s">
        <v>3000</v>
      </c>
      <c r="D276" s="68" t="s">
        <v>3001</v>
      </c>
      <c r="E276" s="68" t="s">
        <v>3002</v>
      </c>
      <c r="F276" s="67" t="s">
        <v>3003</v>
      </c>
      <c r="G276" s="67" t="s">
        <v>3004</v>
      </c>
      <c r="H276" s="67" t="s">
        <v>3005</v>
      </c>
      <c r="I276" s="67" t="s">
        <v>1206</v>
      </c>
      <c r="J276" s="67" t="s">
        <v>1206</v>
      </c>
      <c r="K276" s="67" t="s">
        <v>3006</v>
      </c>
      <c r="L276" s="67" t="s">
        <v>22</v>
      </c>
      <c r="M276" s="71" t="s">
        <v>1521</v>
      </c>
      <c r="N276" s="73" t="str">
        <f t="shared" si="4"/>
        <v>http://www.tandfebooks.com/isbn/9780203927786</v>
      </c>
    </row>
    <row r="277" spans="1:14">
      <c r="A277" s="67">
        <v>276</v>
      </c>
      <c r="B277" s="67" t="s">
        <v>14</v>
      </c>
      <c r="C277" s="67" t="s">
        <v>1764</v>
      </c>
      <c r="D277" s="68" t="s">
        <v>1765</v>
      </c>
      <c r="E277" s="68" t="s">
        <v>1766</v>
      </c>
      <c r="F277" s="67" t="s">
        <v>1767</v>
      </c>
      <c r="G277" s="67" t="s">
        <v>1768</v>
      </c>
      <c r="H277" s="67" t="s">
        <v>1769</v>
      </c>
      <c r="I277" s="67" t="s">
        <v>1206</v>
      </c>
      <c r="J277" s="67" t="s">
        <v>1206</v>
      </c>
      <c r="K277" s="67" t="s">
        <v>1770</v>
      </c>
      <c r="L277" s="67" t="s">
        <v>22</v>
      </c>
      <c r="M277" s="71" t="s">
        <v>1232</v>
      </c>
      <c r="N277" s="73" t="str">
        <f t="shared" si="4"/>
        <v>http://www.tandfebooks.com/isbn/9780203887264</v>
      </c>
    </row>
    <row r="278" spans="1:14">
      <c r="A278" s="67">
        <v>277</v>
      </c>
      <c r="B278" s="67" t="s">
        <v>14</v>
      </c>
      <c r="C278" s="67" t="s">
        <v>4152</v>
      </c>
      <c r="D278" s="68" t="s">
        <v>4153</v>
      </c>
      <c r="E278" s="68" t="s">
        <v>4154</v>
      </c>
      <c r="F278" s="67" t="s">
        <v>4155</v>
      </c>
      <c r="G278" s="67" t="s">
        <v>4156</v>
      </c>
      <c r="H278" s="67" t="s">
        <v>4157</v>
      </c>
      <c r="I278" s="67" t="s">
        <v>1206</v>
      </c>
      <c r="J278" s="67" t="s">
        <v>1206</v>
      </c>
      <c r="K278" s="67" t="s">
        <v>2307</v>
      </c>
      <c r="L278" s="67" t="s">
        <v>22</v>
      </c>
      <c r="M278" s="71" t="s">
        <v>1224</v>
      </c>
      <c r="N278" s="73" t="str">
        <f t="shared" si="4"/>
        <v>http://www.tandfebooks.com/isbn/9780203870532</v>
      </c>
    </row>
    <row r="279" spans="1:14">
      <c r="A279" s="67">
        <v>278</v>
      </c>
      <c r="B279" s="67" t="s">
        <v>14</v>
      </c>
      <c r="C279" s="67" t="s">
        <v>5095</v>
      </c>
      <c r="D279" s="68" t="s">
        <v>2918</v>
      </c>
      <c r="E279" s="68" t="s">
        <v>3586</v>
      </c>
      <c r="F279" s="67" t="s">
        <v>5096</v>
      </c>
      <c r="G279" s="67" t="s">
        <v>5097</v>
      </c>
      <c r="H279" s="67" t="s">
        <v>5098</v>
      </c>
      <c r="I279" s="67" t="s">
        <v>1206</v>
      </c>
      <c r="J279" s="67" t="s">
        <v>1206</v>
      </c>
      <c r="K279" s="67" t="s">
        <v>5099</v>
      </c>
      <c r="L279" s="67" t="s">
        <v>1247</v>
      </c>
      <c r="M279" s="71" t="s">
        <v>1232</v>
      </c>
      <c r="N279" s="73" t="str">
        <f t="shared" si="4"/>
        <v>http://www.tandfebooks.com/isbn/9780203930939</v>
      </c>
    </row>
    <row r="280" spans="1:14">
      <c r="A280" s="67">
        <v>279</v>
      </c>
      <c r="B280" s="67" t="s">
        <v>14</v>
      </c>
      <c r="C280" s="67" t="s">
        <v>5063</v>
      </c>
      <c r="D280" s="68" t="s">
        <v>5064</v>
      </c>
      <c r="E280" s="68" t="s">
        <v>5065</v>
      </c>
      <c r="F280" s="67" t="s">
        <v>5066</v>
      </c>
      <c r="G280" s="67" t="s">
        <v>5067</v>
      </c>
      <c r="H280" s="67" t="s">
        <v>5068</v>
      </c>
      <c r="I280" s="67" t="s">
        <v>1206</v>
      </c>
      <c r="J280" s="67" t="s">
        <v>1206</v>
      </c>
      <c r="K280" s="67" t="s">
        <v>5069</v>
      </c>
      <c r="L280" s="67" t="s">
        <v>22</v>
      </c>
      <c r="M280" s="71" t="s">
        <v>1224</v>
      </c>
      <c r="N280" s="73" t="str">
        <f t="shared" si="4"/>
        <v>http://www.tandfebooks.com/isbn/9780203864234</v>
      </c>
    </row>
    <row r="281" spans="1:14">
      <c r="A281" s="67">
        <v>280</v>
      </c>
      <c r="B281" s="67" t="s">
        <v>14</v>
      </c>
      <c r="C281" s="67" t="s">
        <v>2078</v>
      </c>
      <c r="D281" s="68" t="s">
        <v>2079</v>
      </c>
      <c r="E281" s="68" t="s">
        <v>2080</v>
      </c>
      <c r="F281" s="67" t="s">
        <v>2081</v>
      </c>
      <c r="G281" s="67" t="s">
        <v>2082</v>
      </c>
      <c r="H281" s="67" t="s">
        <v>2083</v>
      </c>
      <c r="I281" s="67" t="s">
        <v>1206</v>
      </c>
      <c r="J281" s="67" t="s">
        <v>1206</v>
      </c>
      <c r="K281" s="67" t="s">
        <v>2084</v>
      </c>
      <c r="L281" s="67" t="s">
        <v>22</v>
      </c>
      <c r="M281" s="71" t="s">
        <v>1224</v>
      </c>
      <c r="N281" s="73" t="str">
        <f t="shared" si="4"/>
        <v>http://www.tandfebooks.com/isbn/9780203871492</v>
      </c>
    </row>
    <row r="282" spans="1:14">
      <c r="A282" s="67">
        <v>281</v>
      </c>
      <c r="B282" s="67" t="s">
        <v>14</v>
      </c>
      <c r="C282" s="67" t="s">
        <v>3741</v>
      </c>
      <c r="D282" s="68" t="s">
        <v>3742</v>
      </c>
      <c r="E282" s="68" t="s">
        <v>3743</v>
      </c>
      <c r="F282" s="67" t="s">
        <v>3744</v>
      </c>
      <c r="G282" s="67" t="s">
        <v>3745</v>
      </c>
      <c r="H282" s="67" t="s">
        <v>3746</v>
      </c>
      <c r="I282" s="67" t="s">
        <v>1206</v>
      </c>
      <c r="J282" s="67" t="s">
        <v>1206</v>
      </c>
      <c r="K282" s="67" t="s">
        <v>3747</v>
      </c>
      <c r="L282" s="67" t="s">
        <v>538</v>
      </c>
      <c r="M282" s="71" t="s">
        <v>1208</v>
      </c>
      <c r="N282" s="73" t="str">
        <f t="shared" si="4"/>
        <v>http://www.tandfebooks.com/isbn/9780203088111</v>
      </c>
    </row>
    <row r="283" spans="1:14">
      <c r="A283" s="67">
        <v>282</v>
      </c>
      <c r="B283" s="67" t="s">
        <v>14</v>
      </c>
      <c r="C283" s="67" t="s">
        <v>4289</v>
      </c>
      <c r="D283" s="68" t="s">
        <v>4290</v>
      </c>
      <c r="E283" s="68" t="s">
        <v>3138</v>
      </c>
      <c r="F283" s="67" t="s">
        <v>4291</v>
      </c>
      <c r="G283" s="67" t="s">
        <v>4292</v>
      </c>
      <c r="H283" s="67" t="s">
        <v>4293</v>
      </c>
      <c r="I283" s="67" t="s">
        <v>1206</v>
      </c>
      <c r="J283" s="67" t="s">
        <v>1206</v>
      </c>
      <c r="K283" s="67" t="s">
        <v>4294</v>
      </c>
      <c r="L283" s="67" t="s">
        <v>22</v>
      </c>
      <c r="M283" s="71" t="s">
        <v>1224</v>
      </c>
      <c r="N283" s="73" t="str">
        <f t="shared" si="4"/>
        <v>http://www.tandfebooks.com/isbn/9780203886441</v>
      </c>
    </row>
    <row r="284" spans="1:14">
      <c r="A284" s="67">
        <v>283</v>
      </c>
      <c r="B284" s="67" t="s">
        <v>14</v>
      </c>
      <c r="C284" s="67" t="s">
        <v>4964</v>
      </c>
      <c r="D284" s="68" t="s">
        <v>4965</v>
      </c>
      <c r="E284" s="68" t="s">
        <v>4966</v>
      </c>
      <c r="F284" s="67" t="s">
        <v>4967</v>
      </c>
      <c r="G284" s="67" t="s">
        <v>4968</v>
      </c>
      <c r="H284" s="67" t="s">
        <v>4969</v>
      </c>
      <c r="I284" s="67" t="s">
        <v>1206</v>
      </c>
      <c r="J284" s="67" t="s">
        <v>1206</v>
      </c>
      <c r="K284" s="67" t="s">
        <v>4970</v>
      </c>
      <c r="L284" s="67" t="s">
        <v>22</v>
      </c>
      <c r="M284" s="71" t="s">
        <v>1224</v>
      </c>
      <c r="N284" s="73" t="str">
        <f t="shared" si="4"/>
        <v>http://www.tandfebooks.com/isbn/9780203873939</v>
      </c>
    </row>
    <row r="285" spans="1:14">
      <c r="A285" s="67">
        <v>284</v>
      </c>
      <c r="B285" s="67" t="s">
        <v>14</v>
      </c>
      <c r="C285" s="67" t="s">
        <v>2813</v>
      </c>
      <c r="D285" s="68" t="s">
        <v>89</v>
      </c>
      <c r="E285" s="68" t="s">
        <v>2814</v>
      </c>
      <c r="F285" s="67" t="s">
        <v>2815</v>
      </c>
      <c r="G285" s="67" t="s">
        <v>2816</v>
      </c>
      <c r="H285" s="67" t="s">
        <v>2817</v>
      </c>
      <c r="I285" s="67" t="s">
        <v>1206</v>
      </c>
      <c r="J285" s="67" t="s">
        <v>1206</v>
      </c>
      <c r="K285" s="67" t="s">
        <v>2818</v>
      </c>
      <c r="L285" s="67" t="s">
        <v>22</v>
      </c>
      <c r="M285" s="71" t="s">
        <v>1224</v>
      </c>
      <c r="N285" s="73" t="str">
        <f t="shared" si="4"/>
        <v>http://www.tandfebooks.com/isbn/9780203885079</v>
      </c>
    </row>
    <row r="286" spans="1:14">
      <c r="A286" s="67">
        <v>285</v>
      </c>
      <c r="B286" s="67" t="s">
        <v>14</v>
      </c>
      <c r="C286" s="67" t="s">
        <v>2154</v>
      </c>
      <c r="D286" s="68" t="s">
        <v>2155</v>
      </c>
      <c r="E286" s="68" t="s">
        <v>2156</v>
      </c>
      <c r="F286" s="67" t="s">
        <v>2157</v>
      </c>
      <c r="G286" s="67" t="s">
        <v>2158</v>
      </c>
      <c r="H286" s="67" t="s">
        <v>2159</v>
      </c>
      <c r="I286" s="67" t="s">
        <v>1206</v>
      </c>
      <c r="J286" s="67" t="s">
        <v>1206</v>
      </c>
      <c r="K286" s="67" t="s">
        <v>2160</v>
      </c>
      <c r="L286" s="67" t="s">
        <v>22</v>
      </c>
      <c r="M286" s="71" t="s">
        <v>1208</v>
      </c>
      <c r="N286" s="73" t="str">
        <f t="shared" si="4"/>
        <v>http://www.tandfebooks.com/isbn/9780203029251</v>
      </c>
    </row>
    <row r="287" spans="1:14">
      <c r="A287" s="67">
        <v>286</v>
      </c>
      <c r="B287" s="67" t="s">
        <v>14</v>
      </c>
      <c r="C287" s="67" t="s">
        <v>1346</v>
      </c>
      <c r="D287" s="68" t="s">
        <v>1347</v>
      </c>
      <c r="E287" s="68" t="s">
        <v>1348</v>
      </c>
      <c r="F287" s="67" t="s">
        <v>1349</v>
      </c>
      <c r="G287" s="67" t="s">
        <v>1350</v>
      </c>
      <c r="H287" s="67" t="s">
        <v>1351</v>
      </c>
      <c r="I287" s="67" t="s">
        <v>1206</v>
      </c>
      <c r="J287" s="67" t="s">
        <v>1206</v>
      </c>
      <c r="K287" s="67" t="s">
        <v>1352</v>
      </c>
      <c r="L287" s="67" t="s">
        <v>22</v>
      </c>
      <c r="M287" s="71" t="s">
        <v>1224</v>
      </c>
      <c r="N287" s="73" t="str">
        <f t="shared" si="4"/>
        <v>http://www.tandfebooks.com/isbn/9780203865156</v>
      </c>
    </row>
    <row r="288" spans="1:14">
      <c r="A288" s="67">
        <v>287</v>
      </c>
      <c r="B288" s="67" t="s">
        <v>14</v>
      </c>
      <c r="C288" s="67" t="s">
        <v>1346</v>
      </c>
      <c r="D288" s="68" t="s">
        <v>3898</v>
      </c>
      <c r="E288" s="68" t="s">
        <v>3899</v>
      </c>
      <c r="F288" s="67" t="s">
        <v>3900</v>
      </c>
      <c r="G288" s="67" t="s">
        <v>3901</v>
      </c>
      <c r="H288" s="67" t="s">
        <v>3902</v>
      </c>
      <c r="I288" s="67" t="s">
        <v>1206</v>
      </c>
      <c r="J288" s="67" t="s">
        <v>1206</v>
      </c>
      <c r="K288" s="67" t="s">
        <v>3903</v>
      </c>
      <c r="L288" s="67" t="s">
        <v>22</v>
      </c>
      <c r="M288" s="71" t="s">
        <v>1232</v>
      </c>
      <c r="N288" s="73" t="str">
        <f t="shared" si="4"/>
        <v>http://www.tandfebooks.com/isbn/9780203884065</v>
      </c>
    </row>
    <row r="289" spans="1:14">
      <c r="A289" s="67">
        <v>288</v>
      </c>
      <c r="B289" s="67" t="s">
        <v>14</v>
      </c>
      <c r="C289" s="67" t="s">
        <v>4606</v>
      </c>
      <c r="D289" s="68" t="s">
        <v>4607</v>
      </c>
      <c r="E289" s="68" t="s">
        <v>4608</v>
      </c>
      <c r="F289" s="67" t="s">
        <v>4609</v>
      </c>
      <c r="G289" s="67" t="s">
        <v>4610</v>
      </c>
      <c r="H289" s="67" t="s">
        <v>4611</v>
      </c>
      <c r="I289" s="67" t="s">
        <v>1206</v>
      </c>
      <c r="J289" s="67" t="s">
        <v>1206</v>
      </c>
      <c r="K289" s="67" t="s">
        <v>4612</v>
      </c>
      <c r="L289" s="67" t="s">
        <v>22</v>
      </c>
      <c r="M289" s="71" t="s">
        <v>1232</v>
      </c>
      <c r="N289" s="73" t="str">
        <f t="shared" si="4"/>
        <v>http://www.tandfebooks.com/isbn/9780203869024</v>
      </c>
    </row>
    <row r="290" spans="1:14">
      <c r="A290" s="67">
        <v>289</v>
      </c>
      <c r="B290" s="67" t="s">
        <v>14</v>
      </c>
      <c r="C290" s="67" t="s">
        <v>4834</v>
      </c>
      <c r="D290" s="68" t="s">
        <v>4835</v>
      </c>
      <c r="E290" s="68" t="s">
        <v>3281</v>
      </c>
      <c r="F290" s="67" t="s">
        <v>4836</v>
      </c>
      <c r="G290" s="67" t="s">
        <v>4837</v>
      </c>
      <c r="H290" s="67" t="s">
        <v>4838</v>
      </c>
      <c r="I290" s="67" t="s">
        <v>1206</v>
      </c>
      <c r="J290" s="67" t="s">
        <v>1206</v>
      </c>
      <c r="K290" s="67" t="s">
        <v>4839</v>
      </c>
      <c r="L290" s="67" t="s">
        <v>22</v>
      </c>
      <c r="M290" s="71" t="s">
        <v>1521</v>
      </c>
      <c r="N290" s="73" t="str">
        <f t="shared" si="4"/>
        <v>http://www.tandfebooks.com/isbn/9780203937662</v>
      </c>
    </row>
    <row r="291" spans="1:14">
      <c r="A291" s="67">
        <v>290</v>
      </c>
      <c r="B291" s="67" t="s">
        <v>14</v>
      </c>
      <c r="C291" s="67" t="s">
        <v>3279</v>
      </c>
      <c r="D291" s="68" t="s">
        <v>3280</v>
      </c>
      <c r="E291" s="68" t="s">
        <v>3281</v>
      </c>
      <c r="F291" s="67" t="s">
        <v>3282</v>
      </c>
      <c r="G291" s="67" t="s">
        <v>3283</v>
      </c>
      <c r="H291" s="67" t="s">
        <v>3284</v>
      </c>
      <c r="I291" s="67" t="s">
        <v>1206</v>
      </c>
      <c r="J291" s="67" t="s">
        <v>1206</v>
      </c>
      <c r="K291" s="67" t="s">
        <v>3285</v>
      </c>
      <c r="L291" s="67" t="s">
        <v>22</v>
      </c>
      <c r="M291" s="71" t="s">
        <v>1232</v>
      </c>
      <c r="N291" s="73" t="str">
        <f t="shared" si="4"/>
        <v>http://www.tandfebooks.com/isbn/9780203931905</v>
      </c>
    </row>
    <row r="292" spans="1:14">
      <c r="A292" s="67">
        <v>291</v>
      </c>
      <c r="B292" s="67" t="s">
        <v>14</v>
      </c>
      <c r="C292" s="67" t="s">
        <v>4783</v>
      </c>
      <c r="D292" s="68" t="s">
        <v>4784</v>
      </c>
      <c r="E292" s="68" t="s">
        <v>2536</v>
      </c>
      <c r="F292" s="67" t="s">
        <v>4785</v>
      </c>
      <c r="G292" s="67" t="s">
        <v>4786</v>
      </c>
      <c r="H292" s="67" t="s">
        <v>4787</v>
      </c>
      <c r="I292" s="67" t="s">
        <v>1206</v>
      </c>
      <c r="J292" s="67" t="s">
        <v>1206</v>
      </c>
      <c r="K292" s="67" t="s">
        <v>4788</v>
      </c>
      <c r="L292" s="67" t="s">
        <v>22</v>
      </c>
      <c r="M292" s="71" t="s">
        <v>1232</v>
      </c>
      <c r="N292" s="73" t="str">
        <f t="shared" si="4"/>
        <v>http://www.tandfebooks.com/isbn/9780203879450</v>
      </c>
    </row>
    <row r="293" spans="1:14">
      <c r="A293" s="67">
        <v>292</v>
      </c>
      <c r="B293" s="67" t="s">
        <v>14</v>
      </c>
      <c r="C293" s="67" t="s">
        <v>1586</v>
      </c>
      <c r="D293" s="68" t="s">
        <v>1702</v>
      </c>
      <c r="E293" s="68" t="s">
        <v>1703</v>
      </c>
      <c r="F293" s="67" t="s">
        <v>1704</v>
      </c>
      <c r="G293" s="67" t="s">
        <v>1705</v>
      </c>
      <c r="H293" s="67" t="s">
        <v>1706</v>
      </c>
      <c r="I293" s="67" t="s">
        <v>1206</v>
      </c>
      <c r="J293" s="67" t="s">
        <v>1206</v>
      </c>
      <c r="K293" s="67" t="s">
        <v>1707</v>
      </c>
      <c r="L293" s="67" t="s">
        <v>22</v>
      </c>
      <c r="M293" s="71" t="s">
        <v>1232</v>
      </c>
      <c r="N293" s="73" t="str">
        <f t="shared" si="4"/>
        <v>http://www.tandfebooks.com/isbn/9780203868997</v>
      </c>
    </row>
    <row r="294" spans="1:14">
      <c r="A294" s="67">
        <v>293</v>
      </c>
      <c r="B294" s="67" t="s">
        <v>14</v>
      </c>
      <c r="C294" s="67" t="s">
        <v>1586</v>
      </c>
      <c r="D294" s="68" t="s">
        <v>3598</v>
      </c>
      <c r="E294" s="68" t="s">
        <v>3599</v>
      </c>
      <c r="F294" s="67" t="s">
        <v>3600</v>
      </c>
      <c r="G294" s="67" t="s">
        <v>3601</v>
      </c>
      <c r="H294" s="67" t="s">
        <v>3602</v>
      </c>
      <c r="I294" s="67" t="s">
        <v>1206</v>
      </c>
      <c r="J294" s="67" t="s">
        <v>1206</v>
      </c>
      <c r="K294" s="67" t="s">
        <v>3603</v>
      </c>
      <c r="L294" s="67" t="s">
        <v>22</v>
      </c>
      <c r="M294" s="71" t="s">
        <v>1232</v>
      </c>
      <c r="N294" s="73" t="str">
        <f t="shared" si="4"/>
        <v>http://www.tandfebooks.com/isbn/9780203892480</v>
      </c>
    </row>
    <row r="295" spans="1:14">
      <c r="A295" s="67">
        <v>294</v>
      </c>
      <c r="B295" s="67" t="s">
        <v>14</v>
      </c>
      <c r="C295" s="67" t="s">
        <v>1586</v>
      </c>
      <c r="D295" s="68" t="s">
        <v>1587</v>
      </c>
      <c r="E295" s="68" t="s">
        <v>1552</v>
      </c>
      <c r="F295" s="67" t="s">
        <v>1588</v>
      </c>
      <c r="G295" s="67" t="s">
        <v>1589</v>
      </c>
      <c r="H295" s="67" t="s">
        <v>1590</v>
      </c>
      <c r="I295" s="67" t="s">
        <v>1206</v>
      </c>
      <c r="J295" s="67" t="s">
        <v>1206</v>
      </c>
      <c r="K295" s="67" t="s">
        <v>1591</v>
      </c>
      <c r="L295" s="67" t="s">
        <v>22</v>
      </c>
      <c r="M295" s="71" t="s">
        <v>1521</v>
      </c>
      <c r="N295" s="73" t="str">
        <f t="shared" si="4"/>
        <v>http://www.tandfebooks.com/isbn/9780203935088</v>
      </c>
    </row>
    <row r="296" spans="1:14">
      <c r="A296" s="67">
        <v>295</v>
      </c>
      <c r="B296" s="67" t="s">
        <v>14</v>
      </c>
      <c r="C296" s="67" t="s">
        <v>1282</v>
      </c>
      <c r="D296" s="68" t="s">
        <v>1283</v>
      </c>
      <c r="E296" s="68" t="s">
        <v>1284</v>
      </c>
      <c r="F296" s="67" t="s">
        <v>1285</v>
      </c>
      <c r="G296" s="67" t="s">
        <v>1286</v>
      </c>
      <c r="H296" s="67" t="s">
        <v>1287</v>
      </c>
      <c r="I296" s="67" t="s">
        <v>1206</v>
      </c>
      <c r="J296" s="67" t="s">
        <v>1206</v>
      </c>
      <c r="K296" s="67" t="s">
        <v>1288</v>
      </c>
      <c r="L296" s="67" t="s">
        <v>22</v>
      </c>
      <c r="M296" s="71" t="s">
        <v>1289</v>
      </c>
      <c r="N296" s="73" t="str">
        <f t="shared" si="4"/>
        <v>http://www.tandfebooks.com/isbn/9780203022566</v>
      </c>
    </row>
    <row r="297" spans="1:14">
      <c r="A297" s="67">
        <v>296</v>
      </c>
      <c r="B297" s="67" t="s">
        <v>14</v>
      </c>
      <c r="C297" s="67" t="s">
        <v>4252</v>
      </c>
      <c r="D297" s="68" t="s">
        <v>4253</v>
      </c>
      <c r="E297" s="68" t="s">
        <v>3016</v>
      </c>
      <c r="F297" s="67" t="s">
        <v>4254</v>
      </c>
      <c r="G297" s="67" t="s">
        <v>4255</v>
      </c>
      <c r="H297" s="67" t="s">
        <v>4256</v>
      </c>
      <c r="I297" s="67" t="s">
        <v>1206</v>
      </c>
      <c r="J297" s="67" t="s">
        <v>1419</v>
      </c>
      <c r="K297" s="67" t="s">
        <v>4257</v>
      </c>
      <c r="L297" s="67" t="s">
        <v>22</v>
      </c>
      <c r="M297" s="71" t="s">
        <v>1224</v>
      </c>
      <c r="N297" s="73" t="str">
        <f t="shared" si="4"/>
        <v>http://www.tandfebooks.com/isbn/9780203872895</v>
      </c>
    </row>
    <row r="298" spans="1:14">
      <c r="A298" s="67">
        <v>297</v>
      </c>
      <c r="B298" s="67" t="s">
        <v>14</v>
      </c>
      <c r="C298" s="67" t="s">
        <v>3935</v>
      </c>
      <c r="D298" s="68">
        <v>0</v>
      </c>
      <c r="E298" s="68" t="s">
        <v>747</v>
      </c>
      <c r="F298" s="67" t="s">
        <v>3936</v>
      </c>
      <c r="G298" s="67" t="s">
        <v>3937</v>
      </c>
      <c r="H298" s="67" t="s">
        <v>3938</v>
      </c>
      <c r="I298" s="67" t="s">
        <v>1206</v>
      </c>
      <c r="J298" s="67" t="s">
        <v>1206</v>
      </c>
      <c r="K298" s="67" t="s">
        <v>3939</v>
      </c>
      <c r="L298" s="67" t="s">
        <v>22</v>
      </c>
      <c r="M298" s="71" t="s">
        <v>1521</v>
      </c>
      <c r="N298" s="73" t="str">
        <f t="shared" si="4"/>
        <v>http://www.tandfebooks.com/isbn/9780203944950</v>
      </c>
    </row>
    <row r="299" spans="1:14">
      <c r="A299" s="67">
        <v>298</v>
      </c>
      <c r="B299" s="67" t="s">
        <v>14</v>
      </c>
      <c r="C299" s="67" t="s">
        <v>4818</v>
      </c>
      <c r="D299" s="68" t="s">
        <v>4819</v>
      </c>
      <c r="E299" s="68" t="s">
        <v>4820</v>
      </c>
      <c r="F299" s="67" t="s">
        <v>4821</v>
      </c>
      <c r="G299" s="67" t="s">
        <v>4822</v>
      </c>
      <c r="H299" s="67" t="s">
        <v>4823</v>
      </c>
      <c r="I299" s="67" t="s">
        <v>1206</v>
      </c>
      <c r="J299" s="67" t="s">
        <v>1206</v>
      </c>
      <c r="K299" s="67" t="s">
        <v>4824</v>
      </c>
      <c r="L299" s="67" t="s">
        <v>413</v>
      </c>
      <c r="M299" s="71" t="s">
        <v>1224</v>
      </c>
      <c r="N299" s="73" t="str">
        <f t="shared" si="4"/>
        <v>http://www.tandfebooks.com/isbn/9780203880791</v>
      </c>
    </row>
    <row r="300" spans="1:14">
      <c r="A300" s="67">
        <v>299</v>
      </c>
      <c r="B300" s="67" t="s">
        <v>14</v>
      </c>
      <c r="C300" s="67" t="s">
        <v>2189</v>
      </c>
      <c r="D300" s="68" t="s">
        <v>2190</v>
      </c>
      <c r="E300" s="68" t="s">
        <v>2191</v>
      </c>
      <c r="F300" s="67" t="s">
        <v>2192</v>
      </c>
      <c r="G300" s="67" t="s">
        <v>2193</v>
      </c>
      <c r="H300" s="67" t="s">
        <v>2194</v>
      </c>
      <c r="I300" s="67" t="s">
        <v>1206</v>
      </c>
      <c r="J300" s="67" t="s">
        <v>1206</v>
      </c>
      <c r="K300" s="67" t="s">
        <v>2195</v>
      </c>
      <c r="L300" s="67" t="s">
        <v>22</v>
      </c>
      <c r="M300" s="71" t="s">
        <v>1224</v>
      </c>
      <c r="N300" s="73" t="str">
        <f t="shared" si="4"/>
        <v>http://www.tandfebooks.com/isbn/9780203877791</v>
      </c>
    </row>
    <row r="301" spans="1:14">
      <c r="A301" s="67">
        <v>300</v>
      </c>
      <c r="B301" s="67" t="s">
        <v>14</v>
      </c>
      <c r="C301" s="67" t="s">
        <v>2189</v>
      </c>
      <c r="D301" s="68" t="s">
        <v>4158</v>
      </c>
      <c r="E301" s="68" t="s">
        <v>4159</v>
      </c>
      <c r="F301" s="67" t="s">
        <v>4160</v>
      </c>
      <c r="G301" s="67" t="s">
        <v>4161</v>
      </c>
      <c r="H301" s="67" t="s">
        <v>4162</v>
      </c>
      <c r="I301" s="67" t="s">
        <v>1206</v>
      </c>
      <c r="J301" s="67" t="s">
        <v>1206</v>
      </c>
      <c r="K301" s="67" t="s">
        <v>4163</v>
      </c>
      <c r="L301" s="67" t="s">
        <v>22</v>
      </c>
      <c r="M301" s="71" t="s">
        <v>1208</v>
      </c>
      <c r="N301" s="73" t="str">
        <f t="shared" si="4"/>
        <v>http://www.tandfebooks.com/isbn/9780203015162</v>
      </c>
    </row>
    <row r="302" spans="1:14">
      <c r="A302" s="67">
        <v>301</v>
      </c>
      <c r="B302" s="67" t="s">
        <v>14</v>
      </c>
      <c r="C302" s="67" t="s">
        <v>3292</v>
      </c>
      <c r="D302" s="68" t="s">
        <v>2190</v>
      </c>
      <c r="E302" s="68" t="s">
        <v>3293</v>
      </c>
      <c r="F302" s="67" t="s">
        <v>3294</v>
      </c>
      <c r="G302" s="67" t="s">
        <v>3295</v>
      </c>
      <c r="H302" s="67" t="s">
        <v>3296</v>
      </c>
      <c r="I302" s="67" t="s">
        <v>1206</v>
      </c>
      <c r="J302" s="67" t="s">
        <v>1206</v>
      </c>
      <c r="K302" s="67" t="s">
        <v>3297</v>
      </c>
      <c r="L302" s="67" t="s">
        <v>22</v>
      </c>
      <c r="M302" s="71" t="s">
        <v>1232</v>
      </c>
      <c r="N302" s="73" t="str">
        <f t="shared" si="4"/>
        <v>http://www.tandfebooks.com/isbn/9780203870457</v>
      </c>
    </row>
    <row r="303" spans="1:14">
      <c r="A303" s="67">
        <v>302</v>
      </c>
      <c r="B303" s="67" t="s">
        <v>14</v>
      </c>
      <c r="C303" s="67" t="s">
        <v>2417</v>
      </c>
      <c r="D303" s="68" t="s">
        <v>2418</v>
      </c>
      <c r="E303" s="68" t="s">
        <v>2419</v>
      </c>
      <c r="F303" s="67" t="s">
        <v>2420</v>
      </c>
      <c r="G303" s="67" t="s">
        <v>2421</v>
      </c>
      <c r="H303" s="67" t="s">
        <v>2422</v>
      </c>
      <c r="I303" s="67" t="s">
        <v>1206</v>
      </c>
      <c r="J303" s="67" t="s">
        <v>1206</v>
      </c>
      <c r="K303" s="67" t="s">
        <v>2423</v>
      </c>
      <c r="L303" s="67" t="s">
        <v>22</v>
      </c>
      <c r="M303" s="71" t="s">
        <v>1224</v>
      </c>
      <c r="N303" s="73" t="str">
        <f t="shared" si="4"/>
        <v>http://www.tandfebooks.com/isbn/9780203871393</v>
      </c>
    </row>
    <row r="304" spans="1:14">
      <c r="A304" s="67">
        <v>303</v>
      </c>
      <c r="B304" s="67" t="s">
        <v>14</v>
      </c>
      <c r="C304" s="67" t="s">
        <v>2641</v>
      </c>
      <c r="D304" s="68" t="s">
        <v>2642</v>
      </c>
      <c r="E304" s="68" t="s">
        <v>2643</v>
      </c>
      <c r="F304" s="67" t="s">
        <v>2644</v>
      </c>
      <c r="G304" s="67" t="s">
        <v>2645</v>
      </c>
      <c r="H304" s="67" t="s">
        <v>2646</v>
      </c>
      <c r="I304" s="67" t="s">
        <v>1206</v>
      </c>
      <c r="J304" s="67" t="s">
        <v>1206</v>
      </c>
      <c r="K304" s="67" t="s">
        <v>2647</v>
      </c>
      <c r="L304" s="67" t="s">
        <v>22</v>
      </c>
      <c r="M304" s="71" t="s">
        <v>1232</v>
      </c>
      <c r="N304" s="73" t="str">
        <f t="shared" si="4"/>
        <v>http://www.tandfebooks.com/isbn/9780203887080</v>
      </c>
    </row>
    <row r="305" spans="1:14">
      <c r="A305" s="67">
        <v>304</v>
      </c>
      <c r="B305" s="67" t="s">
        <v>14</v>
      </c>
      <c r="C305" s="67" t="s">
        <v>4951</v>
      </c>
      <c r="D305" s="68" t="s">
        <v>4952</v>
      </c>
      <c r="E305" s="68" t="s">
        <v>1821</v>
      </c>
      <c r="F305" s="67" t="s">
        <v>4953</v>
      </c>
      <c r="G305" s="67" t="s">
        <v>4954</v>
      </c>
      <c r="H305" s="67" t="s">
        <v>4955</v>
      </c>
      <c r="I305" s="67" t="s">
        <v>1206</v>
      </c>
      <c r="J305" s="67" t="s">
        <v>1206</v>
      </c>
      <c r="K305" s="67" t="s">
        <v>4956</v>
      </c>
      <c r="L305" s="67" t="s">
        <v>22</v>
      </c>
      <c r="M305" s="71" t="s">
        <v>1232</v>
      </c>
      <c r="N305" s="73" t="str">
        <f t="shared" si="4"/>
        <v>http://www.tandfebooks.com/isbn/9780203886366</v>
      </c>
    </row>
    <row r="306" spans="1:14">
      <c r="A306" s="67">
        <v>305</v>
      </c>
      <c r="B306" s="67" t="s">
        <v>14</v>
      </c>
      <c r="C306" s="67" t="s">
        <v>1833</v>
      </c>
      <c r="D306" s="68" t="s">
        <v>1834</v>
      </c>
      <c r="E306" s="68" t="s">
        <v>1835</v>
      </c>
      <c r="F306" s="67" t="s">
        <v>1836</v>
      </c>
      <c r="G306" s="67" t="s">
        <v>1837</v>
      </c>
      <c r="H306" s="67" t="s">
        <v>1838</v>
      </c>
      <c r="I306" s="67" t="s">
        <v>1206</v>
      </c>
      <c r="J306" s="67" t="s">
        <v>1206</v>
      </c>
      <c r="K306" s="67" t="s">
        <v>1839</v>
      </c>
      <c r="L306" s="67" t="s">
        <v>22</v>
      </c>
      <c r="M306" s="71" t="s">
        <v>1224</v>
      </c>
      <c r="N306" s="73" t="str">
        <f t="shared" si="4"/>
        <v>http://www.tandfebooks.com/isbn/9780203873885</v>
      </c>
    </row>
    <row r="307" spans="1:14">
      <c r="A307" s="67">
        <v>306</v>
      </c>
      <c r="B307" s="67" t="s">
        <v>14</v>
      </c>
      <c r="C307" s="67" t="s">
        <v>3359</v>
      </c>
      <c r="D307" s="68" t="s">
        <v>1052</v>
      </c>
      <c r="E307" s="68" t="s">
        <v>3360</v>
      </c>
      <c r="F307" s="67" t="s">
        <v>3361</v>
      </c>
      <c r="G307" s="67" t="s">
        <v>3362</v>
      </c>
      <c r="H307" s="67" t="s">
        <v>3363</v>
      </c>
      <c r="I307" s="67" t="s">
        <v>1206</v>
      </c>
      <c r="J307" s="67" t="s">
        <v>1206</v>
      </c>
      <c r="K307" s="67" t="s">
        <v>3364</v>
      </c>
      <c r="L307" s="67" t="s">
        <v>22</v>
      </c>
      <c r="M307" s="71" t="s">
        <v>1224</v>
      </c>
      <c r="N307" s="73" t="str">
        <f t="shared" si="4"/>
        <v>http://www.tandfebooks.com/isbn/9780203865729</v>
      </c>
    </row>
    <row r="308" spans="1:14">
      <c r="A308" s="67">
        <v>307</v>
      </c>
      <c r="B308" s="67" t="s">
        <v>14</v>
      </c>
      <c r="C308" s="67" t="s">
        <v>2866</v>
      </c>
      <c r="D308" s="68" t="s">
        <v>2867</v>
      </c>
      <c r="E308" s="68" t="s">
        <v>1807</v>
      </c>
      <c r="F308" s="67" t="s">
        <v>2868</v>
      </c>
      <c r="G308" s="67" t="s">
        <v>2869</v>
      </c>
      <c r="H308" s="67" t="s">
        <v>2870</v>
      </c>
      <c r="I308" s="67" t="s">
        <v>1206</v>
      </c>
      <c r="J308" s="67" t="s">
        <v>1206</v>
      </c>
      <c r="K308" s="67" t="s">
        <v>2871</v>
      </c>
      <c r="L308" s="67" t="s">
        <v>22</v>
      </c>
      <c r="M308" s="71" t="s">
        <v>1224</v>
      </c>
      <c r="N308" s="73" t="str">
        <f t="shared" si="4"/>
        <v>http://www.tandfebooks.com/isbn/9780203876343</v>
      </c>
    </row>
    <row r="309" spans="1:14">
      <c r="A309" s="67">
        <v>308</v>
      </c>
      <c r="B309" s="67" t="s">
        <v>14</v>
      </c>
      <c r="C309" s="67" t="s">
        <v>1840</v>
      </c>
      <c r="D309" s="68" t="s">
        <v>1841</v>
      </c>
      <c r="E309" s="68" t="s">
        <v>1842</v>
      </c>
      <c r="F309" s="67" t="s">
        <v>1843</v>
      </c>
      <c r="G309" s="67" t="s">
        <v>1844</v>
      </c>
      <c r="H309" s="67" t="s">
        <v>1845</v>
      </c>
      <c r="I309" s="67" t="s">
        <v>1206</v>
      </c>
      <c r="J309" s="67" t="s">
        <v>1206</v>
      </c>
      <c r="K309" s="67" t="s">
        <v>1846</v>
      </c>
      <c r="L309" s="67" t="s">
        <v>22</v>
      </c>
      <c r="M309" s="71" t="s">
        <v>1521</v>
      </c>
      <c r="N309" s="73" t="str">
        <f t="shared" si="4"/>
        <v>http://www.tandfebooks.com/isbn/9780203934791</v>
      </c>
    </row>
    <row r="310" spans="1:14">
      <c r="A310" s="67">
        <v>309</v>
      </c>
      <c r="B310" s="67" t="s">
        <v>14</v>
      </c>
      <c r="C310" s="67" t="s">
        <v>2847</v>
      </c>
      <c r="D310" s="68" t="s">
        <v>2848</v>
      </c>
      <c r="E310" s="68" t="s">
        <v>2849</v>
      </c>
      <c r="F310" s="67" t="s">
        <v>2850</v>
      </c>
      <c r="G310" s="67" t="s">
        <v>2851</v>
      </c>
      <c r="H310" s="67" t="s">
        <v>2852</v>
      </c>
      <c r="I310" s="67" t="s">
        <v>1206</v>
      </c>
      <c r="J310" s="67" t="s">
        <v>1206</v>
      </c>
      <c r="K310" s="67" t="s">
        <v>2853</v>
      </c>
      <c r="L310" s="67" t="s">
        <v>22</v>
      </c>
      <c r="M310" s="71" t="s">
        <v>1232</v>
      </c>
      <c r="N310" s="73" t="str">
        <f t="shared" si="4"/>
        <v>http://www.tandfebooks.com/isbn/9780203886953</v>
      </c>
    </row>
    <row r="311" spans="1:14">
      <c r="A311" s="67">
        <v>310</v>
      </c>
      <c r="B311" s="67" t="s">
        <v>14</v>
      </c>
      <c r="C311" s="67" t="s">
        <v>4027</v>
      </c>
      <c r="D311" s="68" t="s">
        <v>988</v>
      </c>
      <c r="E311" s="68" t="s">
        <v>4028</v>
      </c>
      <c r="F311" s="67" t="s">
        <v>4029</v>
      </c>
      <c r="G311" s="67" t="s">
        <v>4030</v>
      </c>
      <c r="H311" s="67" t="s">
        <v>4031</v>
      </c>
      <c r="I311" s="67" t="s">
        <v>1206</v>
      </c>
      <c r="J311" s="67" t="s">
        <v>1206</v>
      </c>
      <c r="K311" s="67" t="s">
        <v>4032</v>
      </c>
      <c r="L311" s="67" t="s">
        <v>22</v>
      </c>
      <c r="M311" s="71" t="s">
        <v>1521</v>
      </c>
      <c r="N311" s="73" t="str">
        <f t="shared" si="4"/>
        <v>http://www.tandfebooks.com/isbn/9780203933398</v>
      </c>
    </row>
    <row r="312" spans="1:14">
      <c r="A312" s="67">
        <v>311</v>
      </c>
      <c r="B312" s="67" t="s">
        <v>14</v>
      </c>
      <c r="C312" s="67" t="s">
        <v>2766</v>
      </c>
      <c r="D312" s="68" t="s">
        <v>2767</v>
      </c>
      <c r="E312" s="68" t="s">
        <v>2768</v>
      </c>
      <c r="F312" s="67" t="s">
        <v>2769</v>
      </c>
      <c r="G312" s="67" t="s">
        <v>2770</v>
      </c>
      <c r="H312" s="67" t="s">
        <v>2771</v>
      </c>
      <c r="I312" s="67" t="s">
        <v>1206</v>
      </c>
      <c r="J312" s="67" t="s">
        <v>1206</v>
      </c>
      <c r="K312" s="67" t="s">
        <v>2772</v>
      </c>
      <c r="L312" s="67" t="s">
        <v>413</v>
      </c>
      <c r="M312" s="71" t="s">
        <v>1224</v>
      </c>
      <c r="N312" s="73" t="str">
        <f t="shared" si="4"/>
        <v>http://www.tandfebooks.com/isbn/9780203870594</v>
      </c>
    </row>
    <row r="313" spans="1:14">
      <c r="A313" s="67">
        <v>312</v>
      </c>
      <c r="B313" s="67" t="s">
        <v>14</v>
      </c>
      <c r="C313" s="67" t="s">
        <v>5166</v>
      </c>
      <c r="D313" s="68" t="s">
        <v>5160</v>
      </c>
      <c r="E313" s="68" t="s">
        <v>5161</v>
      </c>
      <c r="F313" s="67" t="s">
        <v>5167</v>
      </c>
      <c r="G313" s="67" t="s">
        <v>5168</v>
      </c>
      <c r="H313" s="67" t="s">
        <v>5169</v>
      </c>
      <c r="I313" s="67" t="s">
        <v>1206</v>
      </c>
      <c r="J313" s="67" t="s">
        <v>1206</v>
      </c>
      <c r="K313" s="67" t="s">
        <v>5170</v>
      </c>
      <c r="L313" s="67" t="s">
        <v>22</v>
      </c>
      <c r="M313" s="71" t="s">
        <v>1232</v>
      </c>
      <c r="N313" s="73" t="str">
        <f t="shared" si="4"/>
        <v>http://www.tandfebooks.com/isbn/9780203889916</v>
      </c>
    </row>
    <row r="314" spans="1:14">
      <c r="A314" s="67">
        <v>313</v>
      </c>
      <c r="B314" s="67" t="s">
        <v>14</v>
      </c>
      <c r="C314" s="67" t="s">
        <v>3801</v>
      </c>
      <c r="D314" s="68" t="s">
        <v>1758</v>
      </c>
      <c r="E314" s="68" t="s">
        <v>3808</v>
      </c>
      <c r="F314" s="67" t="s">
        <v>3809</v>
      </c>
      <c r="G314" s="67" t="s">
        <v>3810</v>
      </c>
      <c r="H314" s="67" t="s">
        <v>3811</v>
      </c>
      <c r="I314" s="67" t="s">
        <v>1206</v>
      </c>
      <c r="J314" s="67" t="s">
        <v>1206</v>
      </c>
      <c r="K314" s="67" t="s">
        <v>3812</v>
      </c>
      <c r="L314" s="67" t="s">
        <v>22</v>
      </c>
      <c r="M314" s="71" t="s">
        <v>1224</v>
      </c>
      <c r="N314" s="73" t="str">
        <f t="shared" si="4"/>
        <v>http://www.tandfebooks.com/isbn/9780203938607</v>
      </c>
    </row>
    <row r="315" spans="1:14">
      <c r="A315" s="67">
        <v>314</v>
      </c>
      <c r="B315" s="67" t="s">
        <v>14</v>
      </c>
      <c r="C315" s="67" t="s">
        <v>3801</v>
      </c>
      <c r="D315" s="68" t="s">
        <v>3802</v>
      </c>
      <c r="E315" s="68" t="s">
        <v>3803</v>
      </c>
      <c r="F315" s="67" t="s">
        <v>3804</v>
      </c>
      <c r="G315" s="67" t="s">
        <v>3805</v>
      </c>
      <c r="H315" s="67" t="s">
        <v>3806</v>
      </c>
      <c r="I315" s="67" t="s">
        <v>1206</v>
      </c>
      <c r="J315" s="67" t="s">
        <v>1419</v>
      </c>
      <c r="K315" s="67" t="s">
        <v>3807</v>
      </c>
      <c r="L315" s="67" t="s">
        <v>22</v>
      </c>
      <c r="M315" s="71" t="s">
        <v>1208</v>
      </c>
      <c r="N315" s="73" t="str">
        <f t="shared" si="4"/>
        <v>http://www.tandfebooks.com/isbn/9781410613394</v>
      </c>
    </row>
    <row r="316" spans="1:14">
      <c r="A316" s="67">
        <v>315</v>
      </c>
      <c r="B316" s="67" t="s">
        <v>14</v>
      </c>
      <c r="C316" s="67" t="s">
        <v>4515</v>
      </c>
      <c r="D316" s="68" t="s">
        <v>4516</v>
      </c>
      <c r="E316" s="68" t="s">
        <v>4517</v>
      </c>
      <c r="F316" s="67" t="s">
        <v>4518</v>
      </c>
      <c r="G316" s="67" t="s">
        <v>4519</v>
      </c>
      <c r="H316" s="67" t="s">
        <v>4520</v>
      </c>
      <c r="I316" s="67" t="s">
        <v>1206</v>
      </c>
      <c r="J316" s="67" t="s">
        <v>1206</v>
      </c>
      <c r="K316" s="67" t="s">
        <v>4521</v>
      </c>
      <c r="L316" s="67" t="s">
        <v>22</v>
      </c>
      <c r="M316" s="71" t="s">
        <v>1224</v>
      </c>
      <c r="N316" s="73" t="str">
        <f t="shared" si="4"/>
        <v>http://www.tandfebooks.com/isbn/9780203861059</v>
      </c>
    </row>
    <row r="317" spans="1:14">
      <c r="A317" s="67">
        <v>316</v>
      </c>
      <c r="B317" s="67" t="s">
        <v>5239</v>
      </c>
      <c r="C317" s="67" t="s">
        <v>5498</v>
      </c>
      <c r="D317" s="68" t="s">
        <v>868</v>
      </c>
      <c r="E317" s="68" t="s">
        <v>5499</v>
      </c>
      <c r="F317" s="67" t="s">
        <v>5500</v>
      </c>
      <c r="G317" s="67" t="s">
        <v>5501</v>
      </c>
      <c r="H317" s="67" t="s">
        <v>5502</v>
      </c>
      <c r="I317" s="67" t="s">
        <v>1206</v>
      </c>
      <c r="J317" s="67" t="s">
        <v>1206</v>
      </c>
      <c r="K317" s="67" t="s">
        <v>5503</v>
      </c>
      <c r="L317" s="67" t="s">
        <v>538</v>
      </c>
      <c r="M317" s="71" t="s">
        <v>1224</v>
      </c>
      <c r="N317" s="73" t="str">
        <f t="shared" si="4"/>
        <v>http://www.tandfebooks.com/isbn/9780203868706</v>
      </c>
    </row>
    <row r="318" spans="1:14">
      <c r="A318" s="67">
        <v>317</v>
      </c>
      <c r="B318" s="67" t="s">
        <v>5361</v>
      </c>
      <c r="C318" s="67" t="s">
        <v>5439</v>
      </c>
      <c r="D318" s="68" t="s">
        <v>5440</v>
      </c>
      <c r="E318" s="68" t="s">
        <v>5441</v>
      </c>
      <c r="F318" s="67" t="s">
        <v>5442</v>
      </c>
      <c r="G318" s="67" t="s">
        <v>5443</v>
      </c>
      <c r="H318" s="67" t="s">
        <v>5444</v>
      </c>
      <c r="I318" s="67" t="s">
        <v>1206</v>
      </c>
      <c r="J318" s="67" t="s">
        <v>1206</v>
      </c>
      <c r="K318" s="67" t="s">
        <v>5445</v>
      </c>
      <c r="L318" s="67" t="s">
        <v>5446</v>
      </c>
      <c r="M318" s="71" t="s">
        <v>1232</v>
      </c>
      <c r="N318" s="73" t="str">
        <f t="shared" si="4"/>
        <v>http://www.tandfebooks.com/isbn/9780203881064</v>
      </c>
    </row>
    <row r="319" spans="1:14">
      <c r="A319" s="67">
        <v>318</v>
      </c>
      <c r="B319" s="67" t="s">
        <v>14</v>
      </c>
      <c r="C319" s="67" t="s">
        <v>2780</v>
      </c>
      <c r="D319" s="68" t="s">
        <v>2781</v>
      </c>
      <c r="E319" s="68" t="s">
        <v>2782</v>
      </c>
      <c r="F319" s="67" t="s">
        <v>2783</v>
      </c>
      <c r="G319" s="67" t="s">
        <v>2784</v>
      </c>
      <c r="H319" s="67" t="s">
        <v>2785</v>
      </c>
      <c r="I319" s="67" t="s">
        <v>1206</v>
      </c>
      <c r="J319" s="67" t="s">
        <v>1206</v>
      </c>
      <c r="K319" s="67" t="s">
        <v>2786</v>
      </c>
      <c r="L319" s="67" t="s">
        <v>22</v>
      </c>
      <c r="M319" s="71" t="s">
        <v>1232</v>
      </c>
      <c r="N319" s="73" t="str">
        <f t="shared" si="4"/>
        <v>http://www.tandfebooks.com/isbn/9780203887769</v>
      </c>
    </row>
    <row r="320" spans="1:14">
      <c r="A320" s="67">
        <v>319</v>
      </c>
      <c r="B320" s="67" t="s">
        <v>14</v>
      </c>
      <c r="C320" s="67" t="s">
        <v>1646</v>
      </c>
      <c r="D320" s="68" t="s">
        <v>1647</v>
      </c>
      <c r="E320" s="68" t="s">
        <v>1648</v>
      </c>
      <c r="F320" s="67" t="s">
        <v>1649</v>
      </c>
      <c r="G320" s="67" t="s">
        <v>1650</v>
      </c>
      <c r="H320" s="67" t="s">
        <v>1651</v>
      </c>
      <c r="I320" s="67" t="s">
        <v>1206</v>
      </c>
      <c r="J320" s="67" t="s">
        <v>1206</v>
      </c>
      <c r="K320" s="67" t="s">
        <v>1652</v>
      </c>
      <c r="L320" s="67" t="s">
        <v>22</v>
      </c>
      <c r="M320" s="71" t="s">
        <v>1232</v>
      </c>
      <c r="N320" s="73" t="str">
        <f t="shared" si="4"/>
        <v>http://www.tandfebooks.com/isbn/9780203000991</v>
      </c>
    </row>
    <row r="321" spans="1:14">
      <c r="A321" s="67">
        <v>320</v>
      </c>
      <c r="B321" s="67" t="s">
        <v>14</v>
      </c>
      <c r="C321" s="67" t="s">
        <v>4370</v>
      </c>
      <c r="D321" s="68" t="s">
        <v>3724</v>
      </c>
      <c r="E321" s="68" t="s">
        <v>4371</v>
      </c>
      <c r="F321" s="67" t="s">
        <v>4372</v>
      </c>
      <c r="G321" s="67" t="s">
        <v>4373</v>
      </c>
      <c r="H321" s="67" t="s">
        <v>4374</v>
      </c>
      <c r="I321" s="67" t="s">
        <v>1206</v>
      </c>
      <c r="J321" s="67" t="s">
        <v>1419</v>
      </c>
      <c r="K321" s="67" t="s">
        <v>4375</v>
      </c>
      <c r="L321" s="67" t="s">
        <v>22</v>
      </c>
      <c r="M321" s="71" t="s">
        <v>1224</v>
      </c>
      <c r="N321" s="73" t="str">
        <f t="shared" si="4"/>
        <v>http://www.tandfebooks.com/isbn/9780203873878</v>
      </c>
    </row>
    <row r="322" spans="1:14">
      <c r="A322" s="67">
        <v>321</v>
      </c>
      <c r="B322" s="67" t="s">
        <v>14</v>
      </c>
      <c r="C322" s="67" t="s">
        <v>3723</v>
      </c>
      <c r="D322" s="68" t="s">
        <v>3724</v>
      </c>
      <c r="E322" s="68" t="s">
        <v>3725</v>
      </c>
      <c r="F322" s="67" t="s">
        <v>3726</v>
      </c>
      <c r="G322" s="67" t="s">
        <v>3727</v>
      </c>
      <c r="H322" s="67" t="s">
        <v>3728</v>
      </c>
      <c r="I322" s="67" t="s">
        <v>1206</v>
      </c>
      <c r="J322" s="67" t="s">
        <v>1206</v>
      </c>
      <c r="K322" s="67" t="s">
        <v>3729</v>
      </c>
      <c r="L322" s="67" t="s">
        <v>22</v>
      </c>
      <c r="M322" s="71" t="s">
        <v>1232</v>
      </c>
      <c r="N322" s="73" t="str">
        <f t="shared" ref="N322:N385" si="5">HYPERLINK("http://www.tandfebooks.com/isbn/" &amp; F322)</f>
        <v>http://www.tandfebooks.com/isbn/9780203883549</v>
      </c>
    </row>
    <row r="323" spans="1:14">
      <c r="A323" s="67">
        <v>322</v>
      </c>
      <c r="B323" s="67" t="s">
        <v>14</v>
      </c>
      <c r="C323" s="67" t="s">
        <v>2308</v>
      </c>
      <c r="D323" s="68" t="s">
        <v>2309</v>
      </c>
      <c r="E323" s="68" t="s">
        <v>2310</v>
      </c>
      <c r="F323" s="67" t="s">
        <v>2311</v>
      </c>
      <c r="G323" s="67" t="s">
        <v>2312</v>
      </c>
      <c r="H323" s="67" t="s">
        <v>2313</v>
      </c>
      <c r="I323" s="67" t="s">
        <v>1206</v>
      </c>
      <c r="J323" s="67" t="s">
        <v>1419</v>
      </c>
      <c r="K323" s="67" t="s">
        <v>2314</v>
      </c>
      <c r="L323" s="67" t="s">
        <v>22</v>
      </c>
      <c r="M323" s="71" t="s">
        <v>1521</v>
      </c>
      <c r="N323" s="73" t="str">
        <f t="shared" si="5"/>
        <v>http://www.tandfebooks.com/isbn/9780203932902</v>
      </c>
    </row>
    <row r="324" spans="1:14">
      <c r="A324" s="67">
        <v>323</v>
      </c>
      <c r="B324" s="67" t="s">
        <v>14</v>
      </c>
      <c r="C324" s="67" t="s">
        <v>1275</v>
      </c>
      <c r="D324" s="68" t="s">
        <v>1276</v>
      </c>
      <c r="E324" s="68" t="s">
        <v>1277</v>
      </c>
      <c r="F324" s="67" t="s">
        <v>1278</v>
      </c>
      <c r="G324" s="67" t="s">
        <v>1279</v>
      </c>
      <c r="H324" s="67" t="s">
        <v>1280</v>
      </c>
      <c r="I324" s="67" t="s">
        <v>1206</v>
      </c>
      <c r="J324" s="67" t="s">
        <v>1206</v>
      </c>
      <c r="K324" s="67" t="s">
        <v>1281</v>
      </c>
      <c r="L324" s="67" t="s">
        <v>22</v>
      </c>
      <c r="M324" s="71" t="s">
        <v>1224</v>
      </c>
      <c r="N324" s="73" t="str">
        <f t="shared" si="5"/>
        <v>http://www.tandfebooks.com/isbn/9780203868652</v>
      </c>
    </row>
    <row r="325" spans="1:14">
      <c r="A325" s="67">
        <v>324</v>
      </c>
      <c r="B325" s="67" t="s">
        <v>14</v>
      </c>
      <c r="C325" s="67" t="s">
        <v>4406</v>
      </c>
      <c r="D325" s="68" t="s">
        <v>3117</v>
      </c>
      <c r="E325" s="68" t="s">
        <v>3118</v>
      </c>
      <c r="F325" s="67" t="s">
        <v>4407</v>
      </c>
      <c r="G325" s="67" t="s">
        <v>4408</v>
      </c>
      <c r="H325" s="67" t="s">
        <v>4409</v>
      </c>
      <c r="I325" s="67" t="s">
        <v>1206</v>
      </c>
      <c r="J325" s="67" t="s">
        <v>1266</v>
      </c>
      <c r="K325" s="67" t="s">
        <v>4410</v>
      </c>
      <c r="L325" s="67" t="s">
        <v>22</v>
      </c>
      <c r="M325" s="71" t="s">
        <v>1232</v>
      </c>
      <c r="N325" s="73" t="str">
        <f t="shared" si="5"/>
        <v>http://www.tandfebooks.com/isbn/9780203930823</v>
      </c>
    </row>
    <row r="326" spans="1:14">
      <c r="A326" s="67">
        <v>325</v>
      </c>
      <c r="B326" s="67" t="s">
        <v>14</v>
      </c>
      <c r="C326" s="67" t="s">
        <v>2315</v>
      </c>
      <c r="D326" s="68" t="s">
        <v>2316</v>
      </c>
      <c r="E326" s="68" t="s">
        <v>2317</v>
      </c>
      <c r="F326" s="67" t="s">
        <v>2318</v>
      </c>
      <c r="G326" s="67" t="s">
        <v>2319</v>
      </c>
      <c r="H326" s="67" t="s">
        <v>2320</v>
      </c>
      <c r="I326" s="67" t="s">
        <v>1206</v>
      </c>
      <c r="J326" s="67" t="s">
        <v>1206</v>
      </c>
      <c r="K326" s="67" t="s">
        <v>2321</v>
      </c>
      <c r="L326" s="67" t="s">
        <v>22</v>
      </c>
      <c r="M326" s="71" t="s">
        <v>1224</v>
      </c>
      <c r="N326" s="73" t="str">
        <f t="shared" si="5"/>
        <v>http://www.tandfebooks.com/isbn/9780203883785</v>
      </c>
    </row>
    <row r="327" spans="1:14">
      <c r="A327" s="67">
        <v>326</v>
      </c>
      <c r="B327" s="67" t="s">
        <v>14</v>
      </c>
      <c r="C327" s="67" t="s">
        <v>2315</v>
      </c>
      <c r="D327" s="68" t="s">
        <v>3385</v>
      </c>
      <c r="E327" s="68" t="s">
        <v>2317</v>
      </c>
      <c r="F327" s="67" t="s">
        <v>3386</v>
      </c>
      <c r="G327" s="67" t="s">
        <v>3387</v>
      </c>
      <c r="H327" s="67" t="s">
        <v>3388</v>
      </c>
      <c r="I327" s="67" t="s">
        <v>1206</v>
      </c>
      <c r="J327" s="67" t="s">
        <v>1206</v>
      </c>
      <c r="K327" s="67" t="s">
        <v>3389</v>
      </c>
      <c r="L327" s="67" t="s">
        <v>22</v>
      </c>
      <c r="M327" s="71" t="s">
        <v>1224</v>
      </c>
      <c r="N327" s="73" t="str">
        <f t="shared" si="5"/>
        <v>http://www.tandfebooks.com/isbn/9780203883389</v>
      </c>
    </row>
    <row r="328" spans="1:14">
      <c r="A328" s="67">
        <v>327</v>
      </c>
      <c r="B328" s="67" t="s">
        <v>14</v>
      </c>
      <c r="C328" s="67" t="s">
        <v>3813</v>
      </c>
      <c r="D328" s="68" t="s">
        <v>3814</v>
      </c>
      <c r="E328" s="68" t="s">
        <v>3305</v>
      </c>
      <c r="F328" s="67" t="s">
        <v>3815</v>
      </c>
      <c r="G328" s="67" t="s">
        <v>3816</v>
      </c>
      <c r="H328" s="67" t="s">
        <v>3817</v>
      </c>
      <c r="I328" s="67" t="s">
        <v>1206</v>
      </c>
      <c r="J328" s="67" t="s">
        <v>1206</v>
      </c>
      <c r="K328" s="67" t="s">
        <v>3818</v>
      </c>
      <c r="L328" s="67" t="s">
        <v>22</v>
      </c>
      <c r="M328" s="71" t="s">
        <v>1232</v>
      </c>
      <c r="N328" s="73" t="str">
        <f t="shared" si="5"/>
        <v>http://www.tandfebooks.com/isbn/9780203883556</v>
      </c>
    </row>
    <row r="329" spans="1:14">
      <c r="A329" s="67">
        <v>328</v>
      </c>
      <c r="B329" s="67" t="s">
        <v>14</v>
      </c>
      <c r="C329" s="67" t="s">
        <v>5171</v>
      </c>
      <c r="D329" s="68" t="s">
        <v>2936</v>
      </c>
      <c r="E329" s="68" t="s">
        <v>3398</v>
      </c>
      <c r="F329" s="67" t="s">
        <v>5172</v>
      </c>
      <c r="G329" s="67" t="s">
        <v>5173</v>
      </c>
      <c r="H329" s="67" t="s">
        <v>5174</v>
      </c>
      <c r="I329" s="67" t="s">
        <v>1206</v>
      </c>
      <c r="J329" s="67" t="s">
        <v>1206</v>
      </c>
      <c r="K329" s="67" t="s">
        <v>5175</v>
      </c>
      <c r="L329" s="67" t="s">
        <v>22</v>
      </c>
      <c r="M329" s="71" t="s">
        <v>1224</v>
      </c>
      <c r="N329" s="73" t="str">
        <f t="shared" si="5"/>
        <v>http://www.tandfebooks.com/isbn/9780203864814</v>
      </c>
    </row>
    <row r="330" spans="1:14">
      <c r="A330" s="67">
        <v>329</v>
      </c>
      <c r="B330" s="67" t="s">
        <v>14</v>
      </c>
      <c r="C330" s="67" t="s">
        <v>3116</v>
      </c>
      <c r="D330" s="68" t="s">
        <v>3117</v>
      </c>
      <c r="E330" s="68" t="s">
        <v>3118</v>
      </c>
      <c r="F330" s="67" t="s">
        <v>3119</v>
      </c>
      <c r="G330" s="67" t="s">
        <v>3120</v>
      </c>
      <c r="H330" s="67" t="s">
        <v>3121</v>
      </c>
      <c r="I330" s="67" t="s">
        <v>1206</v>
      </c>
      <c r="J330" s="67" t="s">
        <v>1206</v>
      </c>
      <c r="K330" s="67" t="s">
        <v>3122</v>
      </c>
      <c r="L330" s="67" t="s">
        <v>22</v>
      </c>
      <c r="M330" s="71" t="s">
        <v>1232</v>
      </c>
      <c r="N330" s="73" t="str">
        <f t="shared" si="5"/>
        <v>http://www.tandfebooks.com/isbn/9780203930304</v>
      </c>
    </row>
    <row r="331" spans="1:14">
      <c r="A331" s="67">
        <v>330</v>
      </c>
      <c r="B331" s="67" t="s">
        <v>14</v>
      </c>
      <c r="C331" s="67" t="s">
        <v>1225</v>
      </c>
      <c r="D331" s="68" t="s">
        <v>1226</v>
      </c>
      <c r="E331" s="68" t="s">
        <v>1227</v>
      </c>
      <c r="F331" s="67" t="s">
        <v>1228</v>
      </c>
      <c r="G331" s="67" t="s">
        <v>1229</v>
      </c>
      <c r="H331" s="67" t="s">
        <v>1230</v>
      </c>
      <c r="I331" s="67" t="s">
        <v>1206</v>
      </c>
      <c r="J331" s="67" t="s">
        <v>1206</v>
      </c>
      <c r="K331" s="67" t="s">
        <v>1231</v>
      </c>
      <c r="L331" s="67" t="s">
        <v>22</v>
      </c>
      <c r="M331" s="71" t="s">
        <v>1232</v>
      </c>
      <c r="N331" s="73" t="str">
        <f t="shared" si="5"/>
        <v>http://www.tandfebooks.com/isbn/9780203928202</v>
      </c>
    </row>
    <row r="332" spans="1:14">
      <c r="A332" s="67">
        <v>331</v>
      </c>
      <c r="B332" s="67" t="s">
        <v>5239</v>
      </c>
      <c r="C332" s="67" t="s">
        <v>5471</v>
      </c>
      <c r="D332" s="68" t="s">
        <v>5472</v>
      </c>
      <c r="E332" s="68" t="s">
        <v>5473</v>
      </c>
      <c r="F332" s="67" t="s">
        <v>5474</v>
      </c>
      <c r="G332" s="67" t="s">
        <v>5475</v>
      </c>
      <c r="H332" s="67" t="s">
        <v>5476</v>
      </c>
      <c r="I332" s="67" t="s">
        <v>1206</v>
      </c>
      <c r="J332" s="67" t="s">
        <v>1419</v>
      </c>
      <c r="K332" s="67" t="s">
        <v>1556</v>
      </c>
      <c r="L332" s="67" t="s">
        <v>22</v>
      </c>
      <c r="M332" s="71" t="s">
        <v>1224</v>
      </c>
      <c r="N332" s="73" t="str">
        <f t="shared" si="5"/>
        <v>http://www.tandfebooks.com/isbn/9780203864852</v>
      </c>
    </row>
    <row r="333" spans="1:14">
      <c r="A333" s="67">
        <v>332</v>
      </c>
      <c r="B333" s="67" t="s">
        <v>14</v>
      </c>
      <c r="C333" s="67" t="s">
        <v>3717</v>
      </c>
      <c r="D333" s="68" t="s">
        <v>3718</v>
      </c>
      <c r="E333" s="68" t="s">
        <v>3305</v>
      </c>
      <c r="F333" s="67" t="s">
        <v>3719</v>
      </c>
      <c r="G333" s="67" t="s">
        <v>3720</v>
      </c>
      <c r="H333" s="67" t="s">
        <v>3721</v>
      </c>
      <c r="I333" s="67" t="s">
        <v>1206</v>
      </c>
      <c r="J333" s="67" t="s">
        <v>1206</v>
      </c>
      <c r="K333" s="67" t="s">
        <v>3722</v>
      </c>
      <c r="L333" s="67" t="s">
        <v>22</v>
      </c>
      <c r="M333" s="71" t="s">
        <v>1224</v>
      </c>
      <c r="N333" s="73" t="str">
        <f t="shared" si="5"/>
        <v>http://www.tandfebooks.com/isbn/9780203881231</v>
      </c>
    </row>
    <row r="334" spans="1:14">
      <c r="A334" s="67">
        <v>333</v>
      </c>
      <c r="B334" s="67" t="s">
        <v>5361</v>
      </c>
      <c r="C334" s="67" t="s">
        <v>5577</v>
      </c>
      <c r="D334" s="68" t="s">
        <v>5571</v>
      </c>
      <c r="E334" s="68" t="s">
        <v>5578</v>
      </c>
      <c r="F334" s="67" t="s">
        <v>5579</v>
      </c>
      <c r="G334" s="67" t="s">
        <v>5580</v>
      </c>
      <c r="H334" s="67" t="s">
        <v>5581</v>
      </c>
      <c r="I334" s="67" t="s">
        <v>1206</v>
      </c>
      <c r="J334" s="67" t="s">
        <v>1206</v>
      </c>
      <c r="K334" s="67" t="s">
        <v>5582</v>
      </c>
      <c r="L334" s="67" t="s">
        <v>1585</v>
      </c>
      <c r="M334" s="71" t="s">
        <v>1521</v>
      </c>
      <c r="N334" s="73" t="str">
        <f t="shared" si="5"/>
        <v>http://www.tandfebooks.com/isbn/9780203934616</v>
      </c>
    </row>
    <row r="335" spans="1:14">
      <c r="A335" s="67">
        <v>334</v>
      </c>
      <c r="B335" s="67" t="s">
        <v>5361</v>
      </c>
      <c r="C335" s="67" t="s">
        <v>5705</v>
      </c>
      <c r="D335" s="68" t="s">
        <v>5706</v>
      </c>
      <c r="E335" s="68" t="s">
        <v>5707</v>
      </c>
      <c r="F335" s="67" t="s">
        <v>5708</v>
      </c>
      <c r="G335" s="67" t="s">
        <v>5709</v>
      </c>
      <c r="H335" s="67" t="s">
        <v>5710</v>
      </c>
      <c r="I335" s="67" t="s">
        <v>1206</v>
      </c>
      <c r="J335" s="67" t="s">
        <v>1206</v>
      </c>
      <c r="K335" s="67" t="s">
        <v>5711</v>
      </c>
      <c r="L335" s="67" t="s">
        <v>1585</v>
      </c>
      <c r="M335" s="71" t="s">
        <v>1521</v>
      </c>
      <c r="N335" s="73" t="str">
        <f t="shared" si="5"/>
        <v>http://www.tandfebooks.com/isbn/9780203928813</v>
      </c>
    </row>
    <row r="336" spans="1:14">
      <c r="A336" s="67">
        <v>335</v>
      </c>
      <c r="B336" s="67" t="s">
        <v>5361</v>
      </c>
      <c r="C336" s="67" t="s">
        <v>5684</v>
      </c>
      <c r="D336" s="68" t="s">
        <v>5685</v>
      </c>
      <c r="E336" s="68" t="s">
        <v>5686</v>
      </c>
      <c r="F336" s="67" t="s">
        <v>5687</v>
      </c>
      <c r="G336" s="67" t="s">
        <v>5688</v>
      </c>
      <c r="H336" s="67" t="s">
        <v>5689</v>
      </c>
      <c r="I336" s="67" t="s">
        <v>1206</v>
      </c>
      <c r="J336" s="67" t="s">
        <v>1206</v>
      </c>
      <c r="K336" s="67" t="s">
        <v>5690</v>
      </c>
      <c r="L336" s="67" t="s">
        <v>5446</v>
      </c>
      <c r="M336" s="71" t="s">
        <v>1224</v>
      </c>
      <c r="N336" s="73" t="str">
        <f t="shared" si="5"/>
        <v>http://www.tandfebooks.com/isbn/9780203872369</v>
      </c>
    </row>
    <row r="337" spans="1:14">
      <c r="A337" s="67">
        <v>336</v>
      </c>
      <c r="B337" s="67" t="s">
        <v>14</v>
      </c>
      <c r="C337" s="67" t="s">
        <v>2203</v>
      </c>
      <c r="D337" s="68" t="s">
        <v>2204</v>
      </c>
      <c r="E337" s="68" t="s">
        <v>2205</v>
      </c>
      <c r="F337" s="67" t="s">
        <v>2206</v>
      </c>
      <c r="G337" s="67" t="s">
        <v>2207</v>
      </c>
      <c r="H337" s="67" t="s">
        <v>2208</v>
      </c>
      <c r="I337" s="67" t="s">
        <v>1206</v>
      </c>
      <c r="J337" s="67" t="s">
        <v>1206</v>
      </c>
      <c r="K337" s="67" t="s">
        <v>2209</v>
      </c>
      <c r="L337" s="67" t="s">
        <v>22</v>
      </c>
      <c r="M337" s="71" t="s">
        <v>1289</v>
      </c>
      <c r="N337" s="73" t="str">
        <f t="shared" si="5"/>
        <v>http://www.tandfebooks.com/isbn/9780203549216</v>
      </c>
    </row>
    <row r="338" spans="1:14">
      <c r="A338" s="67">
        <v>337</v>
      </c>
      <c r="B338" s="67" t="s">
        <v>14</v>
      </c>
      <c r="C338" s="67" t="s">
        <v>3035</v>
      </c>
      <c r="D338" s="68" t="s">
        <v>3036</v>
      </c>
      <c r="E338" s="68" t="s">
        <v>3037</v>
      </c>
      <c r="F338" s="67" t="s">
        <v>3038</v>
      </c>
      <c r="G338" s="67" t="s">
        <v>3039</v>
      </c>
      <c r="H338" s="67" t="s">
        <v>3040</v>
      </c>
      <c r="I338" s="67" t="s">
        <v>1206</v>
      </c>
      <c r="J338" s="67" t="s">
        <v>1206</v>
      </c>
      <c r="K338" s="67" t="s">
        <v>3041</v>
      </c>
      <c r="L338" s="67" t="s">
        <v>22</v>
      </c>
      <c r="M338" s="71" t="s">
        <v>1232</v>
      </c>
      <c r="N338" s="73" t="str">
        <f t="shared" si="5"/>
        <v>http://www.tandfebooks.com/isbn/9780203002865</v>
      </c>
    </row>
    <row r="339" spans="1:14">
      <c r="A339" s="67">
        <v>338</v>
      </c>
      <c r="B339" s="67" t="s">
        <v>14</v>
      </c>
      <c r="C339" s="67" t="s">
        <v>3675</v>
      </c>
      <c r="D339" s="68" t="s">
        <v>3676</v>
      </c>
      <c r="E339" s="68" t="s">
        <v>732</v>
      </c>
      <c r="F339" s="67" t="s">
        <v>3677</v>
      </c>
      <c r="G339" s="67" t="s">
        <v>3678</v>
      </c>
      <c r="H339" s="67" t="s">
        <v>3679</v>
      </c>
      <c r="I339" s="67" t="s">
        <v>1206</v>
      </c>
      <c r="J339" s="67" t="s">
        <v>1206</v>
      </c>
      <c r="K339" s="67" t="s">
        <v>3680</v>
      </c>
      <c r="L339" s="67" t="s">
        <v>22</v>
      </c>
      <c r="M339" s="71" t="s">
        <v>1232</v>
      </c>
      <c r="N339" s="73" t="str">
        <f t="shared" si="5"/>
        <v>http://www.tandfebooks.com/isbn/9780203886465</v>
      </c>
    </row>
    <row r="340" spans="1:14">
      <c r="A340" s="67">
        <v>339</v>
      </c>
      <c r="B340" s="67" t="s">
        <v>14</v>
      </c>
      <c r="C340" s="67" t="s">
        <v>2607</v>
      </c>
      <c r="D340" s="68" t="s">
        <v>2608</v>
      </c>
      <c r="E340" s="68" t="s">
        <v>2609</v>
      </c>
      <c r="F340" s="67" t="s">
        <v>2610</v>
      </c>
      <c r="G340" s="67" t="s">
        <v>2611</v>
      </c>
      <c r="H340" s="67" t="s">
        <v>2612</v>
      </c>
      <c r="I340" s="67" t="s">
        <v>1206</v>
      </c>
      <c r="J340" s="67" t="s">
        <v>1419</v>
      </c>
      <c r="K340" s="67" t="s">
        <v>2613</v>
      </c>
      <c r="L340" s="67" t="s">
        <v>22</v>
      </c>
      <c r="M340" s="71" t="s">
        <v>1232</v>
      </c>
      <c r="N340" s="73" t="str">
        <f t="shared" si="5"/>
        <v>http://www.tandfebooks.com/isbn/9780203892879</v>
      </c>
    </row>
    <row r="341" spans="1:14">
      <c r="A341" s="67">
        <v>340</v>
      </c>
      <c r="B341" s="67" t="s">
        <v>14</v>
      </c>
      <c r="C341" s="67" t="s">
        <v>3953</v>
      </c>
      <c r="D341" s="68" t="s">
        <v>1917</v>
      </c>
      <c r="E341" s="68" t="s">
        <v>3954</v>
      </c>
      <c r="F341" s="67" t="s">
        <v>3955</v>
      </c>
      <c r="G341" s="67" t="s">
        <v>3956</v>
      </c>
      <c r="H341" s="67" t="s">
        <v>3957</v>
      </c>
      <c r="I341" s="67" t="s">
        <v>1206</v>
      </c>
      <c r="J341" s="67" t="s">
        <v>1206</v>
      </c>
      <c r="K341" s="67" t="s">
        <v>3958</v>
      </c>
      <c r="L341" s="67" t="s">
        <v>22</v>
      </c>
      <c r="M341" s="71" t="s">
        <v>1224</v>
      </c>
      <c r="N341" s="73" t="str">
        <f t="shared" si="5"/>
        <v>http://www.tandfebooks.com/isbn/9780203878538</v>
      </c>
    </row>
    <row r="342" spans="1:14">
      <c r="A342" s="67">
        <v>341</v>
      </c>
      <c r="B342" s="67" t="s">
        <v>14</v>
      </c>
      <c r="C342" s="67" t="s">
        <v>4475</v>
      </c>
      <c r="D342" s="68" t="s">
        <v>4476</v>
      </c>
      <c r="E342" s="68" t="s">
        <v>725</v>
      </c>
      <c r="F342" s="67" t="s">
        <v>4477</v>
      </c>
      <c r="G342" s="67" t="s">
        <v>4478</v>
      </c>
      <c r="H342" s="67" t="s">
        <v>4479</v>
      </c>
      <c r="I342" s="67" t="s">
        <v>1206</v>
      </c>
      <c r="J342" s="67" t="s">
        <v>1206</v>
      </c>
      <c r="K342" s="67" t="s">
        <v>4480</v>
      </c>
      <c r="L342" s="67" t="s">
        <v>22</v>
      </c>
      <c r="M342" s="71" t="s">
        <v>1232</v>
      </c>
      <c r="N342" s="73" t="str">
        <f t="shared" si="5"/>
        <v>http://www.tandfebooks.com/isbn/9780203891469</v>
      </c>
    </row>
    <row r="343" spans="1:14">
      <c r="A343" s="67">
        <v>342</v>
      </c>
      <c r="B343" s="67" t="s">
        <v>14</v>
      </c>
      <c r="C343" s="67" t="s">
        <v>2741</v>
      </c>
      <c r="D343" s="68" t="s">
        <v>2742</v>
      </c>
      <c r="E343" s="68" t="s">
        <v>2743</v>
      </c>
      <c r="F343" s="67" t="s">
        <v>2744</v>
      </c>
      <c r="G343" s="67" t="s">
        <v>2745</v>
      </c>
      <c r="H343" s="67" t="s">
        <v>2746</v>
      </c>
      <c r="I343" s="67" t="s">
        <v>1206</v>
      </c>
      <c r="J343" s="67" t="s">
        <v>1206</v>
      </c>
      <c r="K343" s="67" t="s">
        <v>2747</v>
      </c>
      <c r="L343" s="67" t="s">
        <v>22</v>
      </c>
      <c r="M343" s="71" t="s">
        <v>1232</v>
      </c>
      <c r="N343" s="73" t="str">
        <f t="shared" si="5"/>
        <v>http://www.tandfebooks.com/isbn/9780203929346</v>
      </c>
    </row>
    <row r="344" spans="1:14">
      <c r="A344" s="67">
        <v>343</v>
      </c>
      <c r="B344" s="67" t="s">
        <v>14</v>
      </c>
      <c r="C344" s="67" t="s">
        <v>4919</v>
      </c>
      <c r="D344" s="68" t="s">
        <v>3778</v>
      </c>
      <c r="E344" s="68" t="s">
        <v>4920</v>
      </c>
      <c r="F344" s="67" t="s">
        <v>4921</v>
      </c>
      <c r="G344" s="67" t="s">
        <v>4922</v>
      </c>
      <c r="H344" s="67" t="s">
        <v>4923</v>
      </c>
      <c r="I344" s="67" t="s">
        <v>1206</v>
      </c>
      <c r="J344" s="67" t="s">
        <v>1206</v>
      </c>
      <c r="K344" s="67" t="s">
        <v>4924</v>
      </c>
      <c r="L344" s="67" t="s">
        <v>22</v>
      </c>
      <c r="M344" s="71" t="s">
        <v>1232</v>
      </c>
      <c r="N344" s="73" t="str">
        <f t="shared" si="5"/>
        <v>http://www.tandfebooks.com/isbn/9780203938058</v>
      </c>
    </row>
    <row r="345" spans="1:14">
      <c r="A345" s="67">
        <v>344</v>
      </c>
      <c r="B345" s="67" t="s">
        <v>14</v>
      </c>
      <c r="C345" s="67" t="s">
        <v>4546</v>
      </c>
      <c r="D345" s="68" t="s">
        <v>4547</v>
      </c>
      <c r="E345" s="68" t="s">
        <v>4548</v>
      </c>
      <c r="F345" s="67" t="s">
        <v>4549</v>
      </c>
      <c r="G345" s="67" t="s">
        <v>4550</v>
      </c>
      <c r="H345" s="67" t="s">
        <v>4551</v>
      </c>
      <c r="I345" s="67" t="s">
        <v>1206</v>
      </c>
      <c r="J345" s="67" t="s">
        <v>1206</v>
      </c>
      <c r="K345" s="67" t="s">
        <v>4552</v>
      </c>
      <c r="L345" s="67" t="s">
        <v>22</v>
      </c>
      <c r="M345" s="71" t="s">
        <v>2409</v>
      </c>
      <c r="N345" s="73" t="str">
        <f t="shared" si="5"/>
        <v>http://www.tandfebooks.com/isbn/9780203496039</v>
      </c>
    </row>
    <row r="346" spans="1:14">
      <c r="A346" s="67">
        <v>345</v>
      </c>
      <c r="B346" s="67" t="s">
        <v>14</v>
      </c>
      <c r="C346" s="67" t="s">
        <v>2355</v>
      </c>
      <c r="D346" s="68" t="s">
        <v>708</v>
      </c>
      <c r="E346" s="68" t="s">
        <v>2356</v>
      </c>
      <c r="F346" s="67" t="s">
        <v>2357</v>
      </c>
      <c r="G346" s="67" t="s">
        <v>2358</v>
      </c>
      <c r="H346" s="67" t="s">
        <v>2359</v>
      </c>
      <c r="I346" s="67" t="s">
        <v>1206</v>
      </c>
      <c r="J346" s="67" t="s">
        <v>1206</v>
      </c>
      <c r="K346" s="67" t="s">
        <v>2360</v>
      </c>
      <c r="L346" s="67" t="s">
        <v>22</v>
      </c>
      <c r="M346" s="71" t="s">
        <v>1232</v>
      </c>
      <c r="N346" s="73" t="str">
        <f t="shared" si="5"/>
        <v>http://www.tandfebooks.com/isbn/9780203887646</v>
      </c>
    </row>
    <row r="347" spans="1:14">
      <c r="A347" s="67">
        <v>346</v>
      </c>
      <c r="B347" s="67" t="s">
        <v>14</v>
      </c>
      <c r="C347" s="67" t="s">
        <v>2355</v>
      </c>
      <c r="D347" s="68" t="s">
        <v>2682</v>
      </c>
      <c r="E347" s="68" t="s">
        <v>2683</v>
      </c>
      <c r="F347" s="67" t="s">
        <v>2684</v>
      </c>
      <c r="G347" s="67" t="s">
        <v>2685</v>
      </c>
      <c r="H347" s="67" t="s">
        <v>2686</v>
      </c>
      <c r="I347" s="67" t="s">
        <v>1206</v>
      </c>
      <c r="J347" s="67" t="s">
        <v>1206</v>
      </c>
      <c r="K347" s="67" t="s">
        <v>2687</v>
      </c>
      <c r="L347" s="67" t="s">
        <v>22</v>
      </c>
      <c r="M347" s="71" t="s">
        <v>1232</v>
      </c>
      <c r="N347" s="73" t="str">
        <f t="shared" si="5"/>
        <v>http://www.tandfebooks.com/isbn/9780203887110</v>
      </c>
    </row>
    <row r="348" spans="1:14">
      <c r="A348" s="67">
        <v>347</v>
      </c>
      <c r="B348" s="67" t="s">
        <v>14</v>
      </c>
      <c r="C348" s="67" t="s">
        <v>1916</v>
      </c>
      <c r="D348" s="68" t="s">
        <v>1917</v>
      </c>
      <c r="E348" s="68" t="s">
        <v>1918</v>
      </c>
      <c r="F348" s="67" t="s">
        <v>1919</v>
      </c>
      <c r="G348" s="67" t="s">
        <v>1920</v>
      </c>
      <c r="H348" s="67" t="s">
        <v>1921</v>
      </c>
      <c r="I348" s="67" t="s">
        <v>1206</v>
      </c>
      <c r="J348" s="67" t="s">
        <v>1206</v>
      </c>
      <c r="K348" s="67" t="s">
        <v>1922</v>
      </c>
      <c r="L348" s="67" t="s">
        <v>22</v>
      </c>
      <c r="M348" s="71" t="s">
        <v>1224</v>
      </c>
      <c r="N348" s="73" t="str">
        <f t="shared" si="5"/>
        <v>http://www.tandfebooks.com/isbn/9780203877548</v>
      </c>
    </row>
    <row r="349" spans="1:14">
      <c r="A349" s="67">
        <v>348</v>
      </c>
      <c r="B349" s="67" t="s">
        <v>14</v>
      </c>
      <c r="C349" s="67" t="s">
        <v>2993</v>
      </c>
      <c r="D349" s="68" t="s">
        <v>2994</v>
      </c>
      <c r="E349" s="68" t="s">
        <v>2995</v>
      </c>
      <c r="F349" s="67" t="s">
        <v>2996</v>
      </c>
      <c r="G349" s="67" t="s">
        <v>2997</v>
      </c>
      <c r="H349" s="67" t="s">
        <v>2998</v>
      </c>
      <c r="I349" s="67" t="s">
        <v>1206</v>
      </c>
      <c r="J349" s="67" t="s">
        <v>1206</v>
      </c>
      <c r="K349" s="67" t="s">
        <v>2999</v>
      </c>
      <c r="L349" s="67" t="s">
        <v>22</v>
      </c>
      <c r="M349" s="71" t="s">
        <v>1521</v>
      </c>
      <c r="N349" s="73" t="str">
        <f t="shared" si="5"/>
        <v>http://www.tandfebooks.com/isbn/9780203935040</v>
      </c>
    </row>
    <row r="350" spans="1:14">
      <c r="A350" s="67">
        <v>349</v>
      </c>
      <c r="B350" s="67" t="s">
        <v>14</v>
      </c>
      <c r="C350" s="67" t="s">
        <v>4553</v>
      </c>
      <c r="D350" s="68" t="s">
        <v>610</v>
      </c>
      <c r="E350" s="68" t="s">
        <v>4554</v>
      </c>
      <c r="F350" s="67" t="s">
        <v>4555</v>
      </c>
      <c r="G350" s="67" t="s">
        <v>4556</v>
      </c>
      <c r="H350" s="67" t="s">
        <v>4557</v>
      </c>
      <c r="I350" s="67" t="s">
        <v>1206</v>
      </c>
      <c r="J350" s="67" t="s">
        <v>1206</v>
      </c>
      <c r="K350" s="67" t="s">
        <v>4558</v>
      </c>
      <c r="L350" s="67" t="s">
        <v>22</v>
      </c>
      <c r="M350" s="71" t="s">
        <v>1224</v>
      </c>
      <c r="N350" s="73" t="str">
        <f t="shared" si="5"/>
        <v>http://www.tandfebooks.com/isbn/9780203864272</v>
      </c>
    </row>
    <row r="351" spans="1:14">
      <c r="A351" s="67">
        <v>350</v>
      </c>
      <c r="B351" s="67" t="s">
        <v>14</v>
      </c>
      <c r="C351" s="67" t="s">
        <v>2050</v>
      </c>
      <c r="D351" s="68" t="s">
        <v>2051</v>
      </c>
      <c r="E351" s="68" t="s">
        <v>2052</v>
      </c>
      <c r="F351" s="67" t="s">
        <v>2053</v>
      </c>
      <c r="G351" s="67" t="s">
        <v>2054</v>
      </c>
      <c r="H351" s="67" t="s">
        <v>2055</v>
      </c>
      <c r="I351" s="67" t="s">
        <v>1206</v>
      </c>
      <c r="J351" s="67" t="s">
        <v>1222</v>
      </c>
      <c r="K351" s="67" t="s">
        <v>2056</v>
      </c>
      <c r="L351" s="67" t="s">
        <v>22</v>
      </c>
      <c r="M351" s="71" t="s">
        <v>1521</v>
      </c>
      <c r="N351" s="73" t="str">
        <f t="shared" si="5"/>
        <v>http://www.tandfebooks.com/isbn/9780203695678</v>
      </c>
    </row>
    <row r="352" spans="1:14">
      <c r="A352" s="67">
        <v>351</v>
      </c>
      <c r="B352" s="67" t="s">
        <v>14</v>
      </c>
      <c r="C352" s="67" t="s">
        <v>2402</v>
      </c>
      <c r="D352" s="68" t="s">
        <v>2403</v>
      </c>
      <c r="E352" s="68" t="s">
        <v>2404</v>
      </c>
      <c r="F352" s="67" t="s">
        <v>2405</v>
      </c>
      <c r="G352" s="67" t="s">
        <v>2406</v>
      </c>
      <c r="H352" s="67" t="s">
        <v>2407</v>
      </c>
      <c r="I352" s="67" t="s">
        <v>1206</v>
      </c>
      <c r="J352" s="67" t="s">
        <v>1206</v>
      </c>
      <c r="K352" s="67" t="s">
        <v>2408</v>
      </c>
      <c r="L352" s="67" t="s">
        <v>22</v>
      </c>
      <c r="M352" s="71" t="s">
        <v>2409</v>
      </c>
      <c r="N352" s="73" t="str">
        <f t="shared" si="5"/>
        <v>http://www.tandfebooks.com/isbn/9780203486566</v>
      </c>
    </row>
    <row r="353" spans="1:14">
      <c r="A353" s="67">
        <v>352</v>
      </c>
      <c r="B353" s="67" t="s">
        <v>14</v>
      </c>
      <c r="C353" s="67" t="s">
        <v>3168</v>
      </c>
      <c r="D353" s="68" t="s">
        <v>120</v>
      </c>
      <c r="E353" s="68" t="s">
        <v>2163</v>
      </c>
      <c r="F353" s="67" t="s">
        <v>3169</v>
      </c>
      <c r="G353" s="67" t="s">
        <v>3170</v>
      </c>
      <c r="H353" s="67" t="s">
        <v>3171</v>
      </c>
      <c r="I353" s="67" t="s">
        <v>1206</v>
      </c>
      <c r="J353" s="67" t="s">
        <v>1206</v>
      </c>
      <c r="K353" s="67" t="s">
        <v>3172</v>
      </c>
      <c r="L353" s="67" t="s">
        <v>22</v>
      </c>
      <c r="M353" s="71" t="s">
        <v>1224</v>
      </c>
      <c r="N353" s="73" t="str">
        <f t="shared" si="5"/>
        <v>http://www.tandfebooks.com/isbn/9780203878613</v>
      </c>
    </row>
    <row r="354" spans="1:14">
      <c r="A354" s="67">
        <v>353</v>
      </c>
      <c r="B354" s="67" t="s">
        <v>14</v>
      </c>
      <c r="C354" s="67" t="s">
        <v>2161</v>
      </c>
      <c r="D354" s="68" t="s">
        <v>2162</v>
      </c>
      <c r="E354" s="68" t="s">
        <v>2163</v>
      </c>
      <c r="F354" s="67" t="s">
        <v>2164</v>
      </c>
      <c r="G354" s="67" t="s">
        <v>2165</v>
      </c>
      <c r="H354" s="67" t="s">
        <v>2166</v>
      </c>
      <c r="I354" s="67" t="s">
        <v>1206</v>
      </c>
      <c r="J354" s="67" t="s">
        <v>1206</v>
      </c>
      <c r="K354" s="67" t="s">
        <v>2167</v>
      </c>
      <c r="L354" s="67" t="s">
        <v>22</v>
      </c>
      <c r="M354" s="71" t="s">
        <v>1224</v>
      </c>
      <c r="N354" s="73" t="str">
        <f t="shared" si="5"/>
        <v>http://www.tandfebooks.com/isbn/9780203861394</v>
      </c>
    </row>
    <row r="355" spans="1:14">
      <c r="A355" s="67">
        <v>354</v>
      </c>
      <c r="B355" s="67" t="s">
        <v>14</v>
      </c>
      <c r="C355" s="67" t="s">
        <v>4559</v>
      </c>
      <c r="D355" s="68" t="s">
        <v>4560</v>
      </c>
      <c r="E355" s="68" t="s">
        <v>4561</v>
      </c>
      <c r="F355" s="67" t="s">
        <v>4562</v>
      </c>
      <c r="G355" s="67" t="s">
        <v>4563</v>
      </c>
      <c r="H355" s="67" t="s">
        <v>4564</v>
      </c>
      <c r="I355" s="67" t="s">
        <v>1206</v>
      </c>
      <c r="J355" s="67" t="s">
        <v>1419</v>
      </c>
      <c r="K355" s="67" t="s">
        <v>4565</v>
      </c>
      <c r="L355" s="67" t="s">
        <v>22</v>
      </c>
      <c r="M355" s="71" t="s">
        <v>2409</v>
      </c>
      <c r="N355" s="73" t="str">
        <f t="shared" si="5"/>
        <v>http://www.tandfebooks.com/isbn/9780203642306</v>
      </c>
    </row>
    <row r="356" spans="1:14">
      <c r="A356" s="67">
        <v>355</v>
      </c>
      <c r="B356" s="67" t="s">
        <v>14</v>
      </c>
      <c r="C356" s="67" t="s">
        <v>3137</v>
      </c>
      <c r="D356" s="68" t="s">
        <v>1374</v>
      </c>
      <c r="E356" s="68" t="s">
        <v>3138</v>
      </c>
      <c r="F356" s="67" t="s">
        <v>3139</v>
      </c>
      <c r="G356" s="67" t="s">
        <v>3140</v>
      </c>
      <c r="H356" s="67" t="s">
        <v>3141</v>
      </c>
      <c r="I356" s="67" t="s">
        <v>1206</v>
      </c>
      <c r="J356" s="67" t="s">
        <v>1206</v>
      </c>
      <c r="K356" s="67" t="s">
        <v>3142</v>
      </c>
      <c r="L356" s="67" t="s">
        <v>22</v>
      </c>
      <c r="M356" s="71" t="s">
        <v>1521</v>
      </c>
      <c r="N356" s="73" t="str">
        <f t="shared" si="5"/>
        <v>http://www.tandfebooks.com/isbn/9780203937617</v>
      </c>
    </row>
    <row r="357" spans="1:14">
      <c r="A357" s="67">
        <v>356</v>
      </c>
      <c r="B357" s="67" t="s">
        <v>14</v>
      </c>
      <c r="C357" s="67" t="s">
        <v>2819</v>
      </c>
      <c r="D357" s="68" t="s">
        <v>2801</v>
      </c>
      <c r="E357" s="68" t="s">
        <v>2802</v>
      </c>
      <c r="F357" s="67" t="s">
        <v>2820</v>
      </c>
      <c r="G357" s="67" t="s">
        <v>2821</v>
      </c>
      <c r="H357" s="67" t="s">
        <v>2822</v>
      </c>
      <c r="I357" s="67" t="s">
        <v>1206</v>
      </c>
      <c r="J357" s="67" t="s">
        <v>1206</v>
      </c>
      <c r="K357" s="67" t="s">
        <v>2823</v>
      </c>
      <c r="L357" s="67" t="s">
        <v>22</v>
      </c>
      <c r="M357" s="71" t="s">
        <v>1208</v>
      </c>
      <c r="N357" s="73" t="str">
        <f t="shared" si="5"/>
        <v>http://www.tandfebooks.com/isbn/9780203962268</v>
      </c>
    </row>
    <row r="358" spans="1:14">
      <c r="A358" s="67">
        <v>357</v>
      </c>
      <c r="B358" s="67" t="s">
        <v>14</v>
      </c>
      <c r="C358" s="67" t="s">
        <v>1826</v>
      </c>
      <c r="D358" s="68" t="s">
        <v>1827</v>
      </c>
      <c r="E358" s="68" t="s">
        <v>1828</v>
      </c>
      <c r="F358" s="67" t="s">
        <v>1829</v>
      </c>
      <c r="G358" s="67" t="s">
        <v>1830</v>
      </c>
      <c r="H358" s="67" t="s">
        <v>1831</v>
      </c>
      <c r="I358" s="67" t="s">
        <v>1206</v>
      </c>
      <c r="J358" s="67" t="s">
        <v>1206</v>
      </c>
      <c r="K358" s="67" t="s">
        <v>1832</v>
      </c>
      <c r="L358" s="67" t="s">
        <v>22</v>
      </c>
      <c r="M358" s="71" t="s">
        <v>1224</v>
      </c>
      <c r="N358" s="73" t="str">
        <f t="shared" si="5"/>
        <v>http://www.tandfebooks.com/isbn/9780203877425</v>
      </c>
    </row>
    <row r="359" spans="1:14">
      <c r="A359" s="67">
        <v>358</v>
      </c>
      <c r="B359" s="67" t="s">
        <v>14</v>
      </c>
      <c r="C359" s="67" t="s">
        <v>3985</v>
      </c>
      <c r="D359" s="68" t="s">
        <v>1052</v>
      </c>
      <c r="E359" s="68" t="s">
        <v>3986</v>
      </c>
      <c r="F359" s="67" t="s">
        <v>3987</v>
      </c>
      <c r="G359" s="67" t="s">
        <v>3988</v>
      </c>
      <c r="H359" s="67" t="s">
        <v>3989</v>
      </c>
      <c r="I359" s="67" t="s">
        <v>1206</v>
      </c>
      <c r="J359" s="67" t="s">
        <v>1206</v>
      </c>
      <c r="K359" s="67" t="s">
        <v>3990</v>
      </c>
      <c r="L359" s="67" t="s">
        <v>22</v>
      </c>
      <c r="M359" s="71" t="s">
        <v>1232</v>
      </c>
      <c r="N359" s="73" t="str">
        <f t="shared" si="5"/>
        <v>http://www.tandfebooks.com/isbn/9780203927809</v>
      </c>
    </row>
    <row r="360" spans="1:14">
      <c r="A360" s="67">
        <v>359</v>
      </c>
      <c r="B360" s="67" t="s">
        <v>14</v>
      </c>
      <c r="C360" s="67" t="s">
        <v>2905</v>
      </c>
      <c r="D360" s="68" t="s">
        <v>2197</v>
      </c>
      <c r="E360" s="68" t="s">
        <v>2198</v>
      </c>
      <c r="F360" s="67" t="s">
        <v>2906</v>
      </c>
      <c r="G360" s="67" t="s">
        <v>2907</v>
      </c>
      <c r="H360" s="67" t="s">
        <v>2908</v>
      </c>
      <c r="I360" s="67" t="s">
        <v>1206</v>
      </c>
      <c r="J360" s="67" t="s">
        <v>1206</v>
      </c>
      <c r="K360" s="67" t="s">
        <v>2909</v>
      </c>
      <c r="L360" s="67" t="s">
        <v>22</v>
      </c>
      <c r="M360" s="71" t="s">
        <v>1224</v>
      </c>
      <c r="N360" s="73" t="str">
        <f t="shared" si="5"/>
        <v>http://www.tandfebooks.com/isbn/9780203864968</v>
      </c>
    </row>
    <row r="361" spans="1:14">
      <c r="A361" s="67">
        <v>360</v>
      </c>
      <c r="B361" s="67" t="s">
        <v>14</v>
      </c>
      <c r="C361" s="67" t="s">
        <v>2905</v>
      </c>
      <c r="D361" s="68" t="s">
        <v>2936</v>
      </c>
      <c r="E361" s="68" t="s">
        <v>2937</v>
      </c>
      <c r="F361" s="67" t="s">
        <v>2938</v>
      </c>
      <c r="G361" s="67" t="s">
        <v>2939</v>
      </c>
      <c r="H361" s="67" t="s">
        <v>2940</v>
      </c>
      <c r="I361" s="67" t="s">
        <v>1206</v>
      </c>
      <c r="J361" s="67" t="s">
        <v>1206</v>
      </c>
      <c r="K361" s="67" t="s">
        <v>2941</v>
      </c>
      <c r="L361" s="67" t="s">
        <v>22</v>
      </c>
      <c r="M361" s="71" t="s">
        <v>1224</v>
      </c>
      <c r="N361" s="73" t="str">
        <f t="shared" si="5"/>
        <v>http://www.tandfebooks.com/isbn/9780203884089</v>
      </c>
    </row>
    <row r="362" spans="1:14">
      <c r="A362" s="67">
        <v>361</v>
      </c>
      <c r="B362" s="67" t="s">
        <v>14</v>
      </c>
      <c r="C362" s="67" t="s">
        <v>2905</v>
      </c>
      <c r="D362" s="68" t="s">
        <v>4893</v>
      </c>
      <c r="E362" s="68" t="s">
        <v>4894</v>
      </c>
      <c r="F362" s="67" t="s">
        <v>4895</v>
      </c>
      <c r="G362" s="67" t="s">
        <v>4896</v>
      </c>
      <c r="H362" s="67" t="s">
        <v>4897</v>
      </c>
      <c r="I362" s="67" t="s">
        <v>1206</v>
      </c>
      <c r="J362" s="67" t="s">
        <v>1206</v>
      </c>
      <c r="K362" s="67" t="s">
        <v>4898</v>
      </c>
      <c r="L362" s="67" t="s">
        <v>22</v>
      </c>
      <c r="M362" s="71" t="s">
        <v>1232</v>
      </c>
      <c r="N362" s="73" t="str">
        <f t="shared" si="5"/>
        <v>http://www.tandfebooks.com/isbn/9780203866979</v>
      </c>
    </row>
    <row r="363" spans="1:14">
      <c r="A363" s="67">
        <v>362</v>
      </c>
      <c r="B363" s="67" t="s">
        <v>14</v>
      </c>
      <c r="C363" s="67" t="s">
        <v>4865</v>
      </c>
      <c r="D363" s="68" t="s">
        <v>4866</v>
      </c>
      <c r="E363" s="68" t="s">
        <v>4867</v>
      </c>
      <c r="F363" s="67" t="s">
        <v>4868</v>
      </c>
      <c r="G363" s="67" t="s">
        <v>4869</v>
      </c>
      <c r="H363" s="67" t="s">
        <v>4870</v>
      </c>
      <c r="I363" s="67" t="s">
        <v>1206</v>
      </c>
      <c r="J363" s="67" t="s">
        <v>1419</v>
      </c>
      <c r="K363" s="67" t="s">
        <v>4871</v>
      </c>
      <c r="L363" s="67" t="s">
        <v>22</v>
      </c>
      <c r="M363" s="71" t="s">
        <v>1208</v>
      </c>
      <c r="N363" s="73" t="str">
        <f t="shared" si="5"/>
        <v>http://www.tandfebooks.com/isbn/9780203016442</v>
      </c>
    </row>
    <row r="364" spans="1:14">
      <c r="A364" s="67">
        <v>363</v>
      </c>
      <c r="B364" s="67" t="s">
        <v>14</v>
      </c>
      <c r="C364" s="67" t="s">
        <v>3304</v>
      </c>
      <c r="D364" s="68" t="s">
        <v>3117</v>
      </c>
      <c r="E364" s="68" t="s">
        <v>3305</v>
      </c>
      <c r="F364" s="67" t="s">
        <v>3306</v>
      </c>
      <c r="G364" s="67" t="s">
        <v>3307</v>
      </c>
      <c r="H364" s="67" t="s">
        <v>3308</v>
      </c>
      <c r="I364" s="67" t="s">
        <v>1206</v>
      </c>
      <c r="J364" s="67" t="s">
        <v>1419</v>
      </c>
      <c r="K364" s="67" t="s">
        <v>3309</v>
      </c>
      <c r="L364" s="67" t="s">
        <v>22</v>
      </c>
      <c r="M364" s="71" t="s">
        <v>1224</v>
      </c>
      <c r="N364" s="73" t="str">
        <f t="shared" si="5"/>
        <v>http://www.tandfebooks.com/isbn/9780203867624</v>
      </c>
    </row>
    <row r="365" spans="1:14">
      <c r="A365" s="67">
        <v>364</v>
      </c>
      <c r="B365" s="67" t="s">
        <v>14</v>
      </c>
      <c r="C365" s="67" t="s">
        <v>3866</v>
      </c>
      <c r="D365" s="68" t="s">
        <v>2390</v>
      </c>
      <c r="E365" s="68" t="s">
        <v>3867</v>
      </c>
      <c r="F365" s="67" t="s">
        <v>3868</v>
      </c>
      <c r="G365" s="67" t="s">
        <v>3869</v>
      </c>
      <c r="H365" s="67" t="s">
        <v>3870</v>
      </c>
      <c r="I365" s="67" t="s">
        <v>1206</v>
      </c>
      <c r="J365" s="67" t="s">
        <v>1419</v>
      </c>
      <c r="K365" s="67" t="s">
        <v>3871</v>
      </c>
      <c r="L365" s="67" t="s">
        <v>22</v>
      </c>
      <c r="M365" s="71" t="s">
        <v>1232</v>
      </c>
      <c r="N365" s="73" t="str">
        <f t="shared" si="5"/>
        <v>http://www.tandfebooks.com/isbn/9780203927588</v>
      </c>
    </row>
    <row r="366" spans="1:14">
      <c r="A366" s="67">
        <v>365</v>
      </c>
      <c r="B366" s="67" t="s">
        <v>14</v>
      </c>
      <c r="C366" s="67" t="s">
        <v>2929</v>
      </c>
      <c r="D366" s="68" t="s">
        <v>2930</v>
      </c>
      <c r="E366" s="68" t="s">
        <v>2931</v>
      </c>
      <c r="F366" s="67" t="s">
        <v>2932</v>
      </c>
      <c r="G366" s="67" t="s">
        <v>2933</v>
      </c>
      <c r="H366" s="67" t="s">
        <v>2934</v>
      </c>
      <c r="I366" s="67" t="s">
        <v>1206</v>
      </c>
      <c r="J366" s="67" t="s">
        <v>1206</v>
      </c>
      <c r="K366" s="67" t="s">
        <v>2935</v>
      </c>
      <c r="L366" s="67" t="s">
        <v>22</v>
      </c>
      <c r="M366" s="71" t="s">
        <v>1224</v>
      </c>
      <c r="N366" s="73" t="str">
        <f t="shared" si="5"/>
        <v>http://www.tandfebooks.com/isbn/9780203879498</v>
      </c>
    </row>
    <row r="367" spans="1:14">
      <c r="A367" s="67">
        <v>366</v>
      </c>
      <c r="B367" s="67" t="s">
        <v>14</v>
      </c>
      <c r="C367" s="67" t="s">
        <v>3453</v>
      </c>
      <c r="D367" s="68">
        <v>0</v>
      </c>
      <c r="E367" s="68" t="s">
        <v>2251</v>
      </c>
      <c r="F367" s="67" t="s">
        <v>3454</v>
      </c>
      <c r="G367" s="67" t="s">
        <v>3455</v>
      </c>
      <c r="H367" s="67" t="s">
        <v>3456</v>
      </c>
      <c r="I367" s="67" t="s">
        <v>1206</v>
      </c>
      <c r="J367" s="67" t="s">
        <v>1419</v>
      </c>
      <c r="K367" s="67" t="s">
        <v>3457</v>
      </c>
      <c r="L367" s="67" t="s">
        <v>22</v>
      </c>
      <c r="M367" s="71" t="s">
        <v>1521</v>
      </c>
      <c r="N367" s="73" t="str">
        <f t="shared" si="5"/>
        <v>http://www.tandfebooks.com/isbn/9780203964606</v>
      </c>
    </row>
    <row r="368" spans="1:14">
      <c r="A368" s="67">
        <v>367</v>
      </c>
      <c r="B368" s="67" t="s">
        <v>14</v>
      </c>
      <c r="C368" s="67" t="s">
        <v>3453</v>
      </c>
      <c r="D368" s="68" t="s">
        <v>3458</v>
      </c>
      <c r="E368" s="68" t="s">
        <v>3459</v>
      </c>
      <c r="F368" s="67" t="s">
        <v>3460</v>
      </c>
      <c r="G368" s="67" t="s">
        <v>3461</v>
      </c>
      <c r="H368" s="67" t="s">
        <v>3462</v>
      </c>
      <c r="I368" s="67" t="s">
        <v>1206</v>
      </c>
      <c r="J368" s="67" t="s">
        <v>1206</v>
      </c>
      <c r="K368" s="67" t="s">
        <v>3463</v>
      </c>
      <c r="L368" s="67" t="s">
        <v>22</v>
      </c>
      <c r="M368" s="71" t="s">
        <v>1208</v>
      </c>
      <c r="N368" s="73" t="str">
        <f t="shared" si="5"/>
        <v>http://www.tandfebooks.com/isbn/9780203016084</v>
      </c>
    </row>
    <row r="369" spans="1:14">
      <c r="A369" s="67">
        <v>368</v>
      </c>
      <c r="B369" s="67" t="s">
        <v>14</v>
      </c>
      <c r="C369" s="67" t="s">
        <v>2280</v>
      </c>
      <c r="D369" s="68" t="s">
        <v>2281</v>
      </c>
      <c r="E369" s="68" t="s">
        <v>2282</v>
      </c>
      <c r="F369" s="67" t="s">
        <v>2283</v>
      </c>
      <c r="G369" s="67" t="s">
        <v>2284</v>
      </c>
      <c r="H369" s="67" t="s">
        <v>2285</v>
      </c>
      <c r="I369" s="67" t="s">
        <v>1206</v>
      </c>
      <c r="J369" s="67" t="s">
        <v>1206</v>
      </c>
      <c r="K369" s="67" t="s">
        <v>2286</v>
      </c>
      <c r="L369" s="67" t="s">
        <v>2287</v>
      </c>
      <c r="M369" s="71" t="s">
        <v>1289</v>
      </c>
      <c r="N369" s="73" t="str">
        <f t="shared" si="5"/>
        <v>http://www.tandfebooks.com/isbn/9780203012147</v>
      </c>
    </row>
    <row r="370" spans="1:14">
      <c r="A370" s="67">
        <v>369</v>
      </c>
      <c r="B370" s="67" t="s">
        <v>14</v>
      </c>
      <c r="C370" s="67" t="s">
        <v>1550</v>
      </c>
      <c r="D370" s="68" t="s">
        <v>1551</v>
      </c>
      <c r="E370" s="68" t="s">
        <v>1552</v>
      </c>
      <c r="F370" s="67" t="s">
        <v>1553</v>
      </c>
      <c r="G370" s="67" t="s">
        <v>1554</v>
      </c>
      <c r="H370" s="67" t="s">
        <v>1555</v>
      </c>
      <c r="I370" s="67" t="s">
        <v>1206</v>
      </c>
      <c r="J370" s="67" t="s">
        <v>1206</v>
      </c>
      <c r="K370" s="67" t="s">
        <v>1556</v>
      </c>
      <c r="L370" s="67" t="s">
        <v>22</v>
      </c>
      <c r="M370" s="71" t="s">
        <v>1224</v>
      </c>
      <c r="N370" s="73" t="str">
        <f t="shared" si="5"/>
        <v>http://www.tandfebooks.com/isbn/9780203864869</v>
      </c>
    </row>
    <row r="371" spans="1:14">
      <c r="A371" s="67">
        <v>370</v>
      </c>
      <c r="B371" s="67" t="s">
        <v>14</v>
      </c>
      <c r="C371" s="67" t="s">
        <v>1550</v>
      </c>
      <c r="D371" s="68" t="s">
        <v>4295</v>
      </c>
      <c r="E371" s="68" t="s">
        <v>4296</v>
      </c>
      <c r="F371" s="67" t="s">
        <v>4297</v>
      </c>
      <c r="G371" s="67" t="s">
        <v>4298</v>
      </c>
      <c r="H371" s="67" t="s">
        <v>4299</v>
      </c>
      <c r="I371" s="67" t="s">
        <v>1206</v>
      </c>
      <c r="J371" s="67" t="s">
        <v>1206</v>
      </c>
      <c r="K371" s="67" t="s">
        <v>4300</v>
      </c>
      <c r="L371" s="67" t="s">
        <v>22</v>
      </c>
      <c r="M371" s="71" t="s">
        <v>1224</v>
      </c>
      <c r="N371" s="73" t="str">
        <f t="shared" si="5"/>
        <v>http://www.tandfebooks.com/isbn/9780203088494</v>
      </c>
    </row>
    <row r="372" spans="1:14">
      <c r="A372" s="67">
        <v>371</v>
      </c>
      <c r="B372" s="67" t="s">
        <v>14</v>
      </c>
      <c r="C372" s="67" t="s">
        <v>1550</v>
      </c>
      <c r="D372" s="68" t="s">
        <v>4566</v>
      </c>
      <c r="E372" s="68" t="s">
        <v>4567</v>
      </c>
      <c r="F372" s="67" t="s">
        <v>4568</v>
      </c>
      <c r="G372" s="67" t="s">
        <v>4569</v>
      </c>
      <c r="H372" s="67" t="s">
        <v>4570</v>
      </c>
      <c r="I372" s="67" t="s">
        <v>1206</v>
      </c>
      <c r="J372" s="67" t="s">
        <v>1206</v>
      </c>
      <c r="K372" s="67" t="s">
        <v>4571</v>
      </c>
      <c r="L372" s="67" t="s">
        <v>22</v>
      </c>
      <c r="M372" s="71" t="s">
        <v>1208</v>
      </c>
      <c r="N372" s="73" t="str">
        <f t="shared" si="5"/>
        <v>http://www.tandfebooks.com/isbn/9780203008041</v>
      </c>
    </row>
    <row r="373" spans="1:14">
      <c r="A373" s="67">
        <v>372</v>
      </c>
      <c r="B373" s="67" t="s">
        <v>14</v>
      </c>
      <c r="C373" s="67" t="s">
        <v>1550</v>
      </c>
      <c r="D373" s="68" t="s">
        <v>4572</v>
      </c>
      <c r="E373" s="68" t="s">
        <v>4573</v>
      </c>
      <c r="F373" s="67" t="s">
        <v>4574</v>
      </c>
      <c r="G373" s="67" t="s">
        <v>4575</v>
      </c>
      <c r="H373" s="67" t="s">
        <v>4576</v>
      </c>
      <c r="I373" s="67" t="s">
        <v>1206</v>
      </c>
      <c r="J373" s="67" t="s">
        <v>1206</v>
      </c>
      <c r="K373" s="67" t="s">
        <v>4571</v>
      </c>
      <c r="L373" s="67" t="s">
        <v>22</v>
      </c>
      <c r="M373" s="71" t="s">
        <v>1208</v>
      </c>
      <c r="N373" s="73" t="str">
        <f t="shared" si="5"/>
        <v>http://www.tandfebooks.com/isbn/9780203008089</v>
      </c>
    </row>
    <row r="374" spans="1:14">
      <c r="A374" s="67">
        <v>373</v>
      </c>
      <c r="B374" s="67" t="s">
        <v>5239</v>
      </c>
      <c r="C374" s="67" t="s">
        <v>5484</v>
      </c>
      <c r="D374" s="68" t="s">
        <v>5485</v>
      </c>
      <c r="E374" s="68" t="s">
        <v>5486</v>
      </c>
      <c r="F374" s="67" t="s">
        <v>5487</v>
      </c>
      <c r="G374" s="67" t="s">
        <v>5488</v>
      </c>
      <c r="H374" s="67" t="s">
        <v>5489</v>
      </c>
      <c r="I374" s="67" t="s">
        <v>1206</v>
      </c>
      <c r="J374" s="67" t="s">
        <v>1206</v>
      </c>
      <c r="K374" s="67" t="s">
        <v>5490</v>
      </c>
      <c r="L374" s="67" t="s">
        <v>22</v>
      </c>
      <c r="M374" s="71" t="s">
        <v>2409</v>
      </c>
      <c r="N374" s="73" t="str">
        <f t="shared" si="5"/>
        <v>http://www.tandfebooks.com/isbn/9780203464137</v>
      </c>
    </row>
    <row r="375" spans="1:14">
      <c r="A375" s="67">
        <v>374</v>
      </c>
      <c r="B375" s="67" t="s">
        <v>14</v>
      </c>
      <c r="C375" s="67" t="s">
        <v>3579</v>
      </c>
      <c r="D375" s="68" t="s">
        <v>2390</v>
      </c>
      <c r="E375" s="68" t="s">
        <v>3580</v>
      </c>
      <c r="F375" s="67" t="s">
        <v>3581</v>
      </c>
      <c r="G375" s="67" t="s">
        <v>3582</v>
      </c>
      <c r="H375" s="67" t="s">
        <v>3583</v>
      </c>
      <c r="I375" s="67" t="s">
        <v>1206</v>
      </c>
      <c r="J375" s="67" t="s">
        <v>1206</v>
      </c>
      <c r="K375" s="67" t="s">
        <v>3584</v>
      </c>
      <c r="L375" s="67" t="s">
        <v>22</v>
      </c>
      <c r="M375" s="71" t="s">
        <v>1521</v>
      </c>
      <c r="N375" s="73" t="str">
        <f t="shared" si="5"/>
        <v>http://www.tandfebooks.com/isbn/9780203397329</v>
      </c>
    </row>
    <row r="376" spans="1:14">
      <c r="A376" s="67">
        <v>375</v>
      </c>
      <c r="B376" s="67" t="s">
        <v>14</v>
      </c>
      <c r="C376" s="67" t="s">
        <v>4411</v>
      </c>
      <c r="D376" s="68" t="s">
        <v>4412</v>
      </c>
      <c r="E376" s="68" t="s">
        <v>4413</v>
      </c>
      <c r="F376" s="67" t="s">
        <v>4414</v>
      </c>
      <c r="G376" s="67" t="s">
        <v>4415</v>
      </c>
      <c r="H376" s="67" t="s">
        <v>4416</v>
      </c>
      <c r="I376" s="67" t="s">
        <v>1206</v>
      </c>
      <c r="J376" s="67" t="s">
        <v>1206</v>
      </c>
      <c r="K376" s="67" t="s">
        <v>4417</v>
      </c>
      <c r="L376" s="67" t="s">
        <v>22</v>
      </c>
      <c r="M376" s="71" t="s">
        <v>1224</v>
      </c>
      <c r="N376" s="73" t="str">
        <f t="shared" si="5"/>
        <v>http://www.tandfebooks.com/isbn/9780203879511</v>
      </c>
    </row>
    <row r="377" spans="1:14">
      <c r="A377" s="67">
        <v>376</v>
      </c>
      <c r="B377" s="67" t="s">
        <v>14</v>
      </c>
      <c r="C377" s="67" t="s">
        <v>2910</v>
      </c>
      <c r="D377" s="68" t="s">
        <v>2911</v>
      </c>
      <c r="E377" s="68" t="s">
        <v>2912</v>
      </c>
      <c r="F377" s="67" t="s">
        <v>2913</v>
      </c>
      <c r="G377" s="67" t="s">
        <v>2914</v>
      </c>
      <c r="H377" s="67" t="s">
        <v>2915</v>
      </c>
      <c r="I377" s="67" t="s">
        <v>1206</v>
      </c>
      <c r="J377" s="67" t="s">
        <v>1206</v>
      </c>
      <c r="K377" s="67" t="s">
        <v>2916</v>
      </c>
      <c r="L377" s="67" t="s">
        <v>22</v>
      </c>
      <c r="M377" s="71" t="s">
        <v>1232</v>
      </c>
      <c r="N377" s="73" t="str">
        <f t="shared" si="5"/>
        <v>http://www.tandfebooks.com/isbn/9780203887875</v>
      </c>
    </row>
    <row r="378" spans="1:14">
      <c r="A378" s="67">
        <v>377</v>
      </c>
      <c r="B378" s="67" t="s">
        <v>14</v>
      </c>
      <c r="C378" s="67" t="s">
        <v>2361</v>
      </c>
      <c r="D378" s="68" t="s">
        <v>311</v>
      </c>
      <c r="E378" s="68" t="s">
        <v>2377</v>
      </c>
      <c r="F378" s="67" t="s">
        <v>2755</v>
      </c>
      <c r="G378" s="67" t="s">
        <v>2756</v>
      </c>
      <c r="H378" s="67" t="s">
        <v>2757</v>
      </c>
      <c r="I378" s="67" t="s">
        <v>1206</v>
      </c>
      <c r="J378" s="67" t="s">
        <v>1206</v>
      </c>
      <c r="K378" s="67" t="s">
        <v>2758</v>
      </c>
      <c r="L378" s="67" t="s">
        <v>22</v>
      </c>
      <c r="M378" s="71" t="s">
        <v>1224</v>
      </c>
      <c r="N378" s="73" t="str">
        <f t="shared" si="5"/>
        <v>http://www.tandfebooks.com/isbn/9780203861448</v>
      </c>
    </row>
    <row r="379" spans="1:14">
      <c r="A379" s="67">
        <v>378</v>
      </c>
      <c r="B379" s="67" t="s">
        <v>14</v>
      </c>
      <c r="C379" s="67" t="s">
        <v>2361</v>
      </c>
      <c r="D379" s="68" t="s">
        <v>1903</v>
      </c>
      <c r="E379" s="68" t="s">
        <v>2362</v>
      </c>
      <c r="F379" s="67" t="s">
        <v>2363</v>
      </c>
      <c r="G379" s="67" t="s">
        <v>2364</v>
      </c>
      <c r="H379" s="67" t="s">
        <v>2365</v>
      </c>
      <c r="I379" s="67" t="s">
        <v>1206</v>
      </c>
      <c r="J379" s="67" t="s">
        <v>1206</v>
      </c>
      <c r="K379" s="67" t="s">
        <v>2366</v>
      </c>
      <c r="L379" s="67" t="s">
        <v>22</v>
      </c>
      <c r="M379" s="71" t="s">
        <v>1232</v>
      </c>
      <c r="N379" s="73" t="str">
        <f t="shared" si="5"/>
        <v>http://www.tandfebooks.com/isbn/9780203890738</v>
      </c>
    </row>
    <row r="380" spans="1:14">
      <c r="A380" s="67">
        <v>379</v>
      </c>
      <c r="B380" s="67" t="s">
        <v>14</v>
      </c>
      <c r="C380" s="67" t="s">
        <v>3069</v>
      </c>
      <c r="D380" s="68" t="s">
        <v>3070</v>
      </c>
      <c r="E380" s="68" t="s">
        <v>3071</v>
      </c>
      <c r="F380" s="67" t="s">
        <v>3072</v>
      </c>
      <c r="G380" s="67" t="s">
        <v>3073</v>
      </c>
      <c r="H380" s="67" t="s">
        <v>3074</v>
      </c>
      <c r="I380" s="67" t="s">
        <v>1206</v>
      </c>
      <c r="J380" s="67" t="s">
        <v>1206</v>
      </c>
      <c r="K380" s="67" t="s">
        <v>3075</v>
      </c>
      <c r="L380" s="67" t="s">
        <v>22</v>
      </c>
      <c r="M380" s="71" t="s">
        <v>1224</v>
      </c>
      <c r="N380" s="73" t="str">
        <f t="shared" si="5"/>
        <v>http://www.tandfebooks.com/isbn/9780203872864</v>
      </c>
    </row>
    <row r="381" spans="1:14">
      <c r="A381" s="67">
        <v>380</v>
      </c>
      <c r="B381" s="67" t="s">
        <v>14</v>
      </c>
      <c r="C381" s="67" t="s">
        <v>1240</v>
      </c>
      <c r="D381" s="68" t="s">
        <v>1241</v>
      </c>
      <c r="E381" s="68" t="s">
        <v>1242</v>
      </c>
      <c r="F381" s="67" t="s">
        <v>1243</v>
      </c>
      <c r="G381" s="67" t="s">
        <v>1244</v>
      </c>
      <c r="H381" s="67" t="s">
        <v>1245</v>
      </c>
      <c r="I381" s="67" t="s">
        <v>1206</v>
      </c>
      <c r="J381" s="67" t="s">
        <v>1206</v>
      </c>
      <c r="K381" s="67" t="s">
        <v>1246</v>
      </c>
      <c r="L381" s="67" t="s">
        <v>1247</v>
      </c>
      <c r="M381" s="71" t="s">
        <v>1224</v>
      </c>
      <c r="N381" s="73" t="str">
        <f t="shared" si="5"/>
        <v>http://www.tandfebooks.com/isbn/9780203878484</v>
      </c>
    </row>
    <row r="382" spans="1:14">
      <c r="A382" s="67">
        <v>381</v>
      </c>
      <c r="B382" s="67" t="s">
        <v>14</v>
      </c>
      <c r="C382" s="67" t="s">
        <v>1240</v>
      </c>
      <c r="D382" s="68" t="s">
        <v>2430</v>
      </c>
      <c r="E382" s="68" t="s">
        <v>2431</v>
      </c>
      <c r="F382" s="67" t="s">
        <v>2432</v>
      </c>
      <c r="G382" s="67" t="s">
        <v>2433</v>
      </c>
      <c r="H382" s="67" t="s">
        <v>2434</v>
      </c>
      <c r="I382" s="67" t="s">
        <v>1206</v>
      </c>
      <c r="J382" s="67" t="s">
        <v>1206</v>
      </c>
      <c r="K382" s="67" t="s">
        <v>2435</v>
      </c>
      <c r="L382" s="67" t="s">
        <v>22</v>
      </c>
      <c r="M382" s="71" t="s">
        <v>1224</v>
      </c>
      <c r="N382" s="73" t="str">
        <f t="shared" si="5"/>
        <v>http://www.tandfebooks.com/isbn/9780203870808</v>
      </c>
    </row>
    <row r="383" spans="1:14">
      <c r="A383" s="67">
        <v>382</v>
      </c>
      <c r="B383" s="67" t="s">
        <v>14</v>
      </c>
      <c r="C383" s="67" t="s">
        <v>2824</v>
      </c>
      <c r="D383" s="68" t="s">
        <v>2376</v>
      </c>
      <c r="E383" s="68" t="s">
        <v>2377</v>
      </c>
      <c r="F383" s="67" t="s">
        <v>2825</v>
      </c>
      <c r="G383" s="67" t="s">
        <v>2826</v>
      </c>
      <c r="H383" s="67" t="s">
        <v>2827</v>
      </c>
      <c r="I383" s="67" t="s">
        <v>1206</v>
      </c>
      <c r="J383" s="67" t="s">
        <v>1206</v>
      </c>
      <c r="K383" s="67" t="s">
        <v>2828</v>
      </c>
      <c r="L383" s="67" t="s">
        <v>22</v>
      </c>
      <c r="M383" s="71" t="s">
        <v>1224</v>
      </c>
      <c r="N383" s="73" t="str">
        <f t="shared" si="5"/>
        <v>http://www.tandfebooks.com/isbn/9780203867396</v>
      </c>
    </row>
    <row r="384" spans="1:14">
      <c r="A384" s="67">
        <v>383</v>
      </c>
      <c r="B384" s="67" t="s">
        <v>14</v>
      </c>
      <c r="C384" s="67" t="s">
        <v>2196</v>
      </c>
      <c r="D384" s="68" t="s">
        <v>2197</v>
      </c>
      <c r="E384" s="68" t="s">
        <v>2198</v>
      </c>
      <c r="F384" s="67" t="s">
        <v>2199</v>
      </c>
      <c r="G384" s="67" t="s">
        <v>2200</v>
      </c>
      <c r="H384" s="67" t="s">
        <v>2201</v>
      </c>
      <c r="I384" s="67" t="s">
        <v>1206</v>
      </c>
      <c r="J384" s="67" t="s">
        <v>1206</v>
      </c>
      <c r="K384" s="67" t="s">
        <v>2202</v>
      </c>
      <c r="L384" s="67" t="s">
        <v>22</v>
      </c>
      <c r="M384" s="71" t="s">
        <v>1232</v>
      </c>
      <c r="N384" s="73" t="str">
        <f t="shared" si="5"/>
        <v>http://www.tandfebooks.com/isbn/9780203928837</v>
      </c>
    </row>
    <row r="385" spans="1:14">
      <c r="A385" s="67">
        <v>384</v>
      </c>
      <c r="B385" s="67" t="s">
        <v>14</v>
      </c>
      <c r="C385" s="67" t="s">
        <v>4765</v>
      </c>
      <c r="D385" s="68" t="s">
        <v>4766</v>
      </c>
      <c r="E385" s="68" t="s">
        <v>2362</v>
      </c>
      <c r="F385" s="67" t="s">
        <v>4767</v>
      </c>
      <c r="G385" s="67" t="s">
        <v>4768</v>
      </c>
      <c r="H385" s="67" t="s">
        <v>4769</v>
      </c>
      <c r="I385" s="67" t="s">
        <v>1206</v>
      </c>
      <c r="J385" s="67" t="s">
        <v>1206</v>
      </c>
      <c r="K385" s="67" t="s">
        <v>1908</v>
      </c>
      <c r="L385" s="67" t="s">
        <v>22</v>
      </c>
      <c r="M385" s="71" t="s">
        <v>1232</v>
      </c>
      <c r="N385" s="73" t="str">
        <f t="shared" si="5"/>
        <v>http://www.tandfebooks.com/isbn/9780203894668</v>
      </c>
    </row>
    <row r="386" spans="1:14">
      <c r="A386" s="67">
        <v>385</v>
      </c>
      <c r="B386" s="67" t="s">
        <v>14</v>
      </c>
      <c r="C386" s="67" t="s">
        <v>3630</v>
      </c>
      <c r="D386" s="68" t="s">
        <v>343</v>
      </c>
      <c r="E386" s="68" t="s">
        <v>3773</v>
      </c>
      <c r="F386" s="67" t="s">
        <v>3774</v>
      </c>
      <c r="G386" s="67" t="s">
        <v>3775</v>
      </c>
      <c r="H386" s="67" t="s">
        <v>3776</v>
      </c>
      <c r="I386" s="67" t="s">
        <v>1206</v>
      </c>
      <c r="J386" s="67" t="s">
        <v>1206</v>
      </c>
      <c r="K386" s="67" t="s">
        <v>3777</v>
      </c>
      <c r="L386" s="67" t="s">
        <v>22</v>
      </c>
      <c r="M386" s="71" t="s">
        <v>1232</v>
      </c>
      <c r="N386" s="73" t="str">
        <f t="shared" ref="N386:N449" si="6">HYPERLINK("http://www.tandfebooks.com/isbn/" &amp; F386)</f>
        <v>http://www.tandfebooks.com/isbn/9780203884966</v>
      </c>
    </row>
    <row r="387" spans="1:14">
      <c r="A387" s="67">
        <v>386</v>
      </c>
      <c r="B387" s="67" t="s">
        <v>14</v>
      </c>
      <c r="C387" s="67" t="s">
        <v>3630</v>
      </c>
      <c r="D387" s="68" t="s">
        <v>3631</v>
      </c>
      <c r="E387" s="68" t="s">
        <v>3632</v>
      </c>
      <c r="F387" s="67" t="s">
        <v>3633</v>
      </c>
      <c r="G387" s="67" t="s">
        <v>3634</v>
      </c>
      <c r="H387" s="67" t="s">
        <v>3635</v>
      </c>
      <c r="I387" s="67" t="s">
        <v>1206</v>
      </c>
      <c r="J387" s="67" t="s">
        <v>1206</v>
      </c>
      <c r="K387" s="67" t="s">
        <v>3636</v>
      </c>
      <c r="L387" s="67" t="s">
        <v>22</v>
      </c>
      <c r="M387" s="71" t="s">
        <v>1521</v>
      </c>
      <c r="N387" s="73" t="str">
        <f t="shared" si="6"/>
        <v>http://www.tandfebooks.com/isbn/9780203933688</v>
      </c>
    </row>
    <row r="388" spans="1:14">
      <c r="A388" s="67">
        <v>387</v>
      </c>
      <c r="B388" s="67" t="s">
        <v>14</v>
      </c>
      <c r="C388" s="67" t="s">
        <v>2382</v>
      </c>
      <c r="D388" s="68" t="s">
        <v>2383</v>
      </c>
      <c r="E388" s="68" t="s">
        <v>2384</v>
      </c>
      <c r="F388" s="67" t="s">
        <v>2385</v>
      </c>
      <c r="G388" s="67" t="s">
        <v>2386</v>
      </c>
      <c r="H388" s="67" t="s">
        <v>2387</v>
      </c>
      <c r="I388" s="67" t="s">
        <v>1206</v>
      </c>
      <c r="J388" s="67" t="s">
        <v>1206</v>
      </c>
      <c r="K388" s="67" t="s">
        <v>2388</v>
      </c>
      <c r="L388" s="67" t="s">
        <v>22</v>
      </c>
      <c r="M388" s="71" t="s">
        <v>1208</v>
      </c>
      <c r="N388" s="73" t="str">
        <f t="shared" si="6"/>
        <v>http://www.tandfebooks.com/isbn/9780203002704</v>
      </c>
    </row>
    <row r="389" spans="1:14">
      <c r="A389" s="67">
        <v>388</v>
      </c>
      <c r="B389" s="67" t="s">
        <v>14</v>
      </c>
      <c r="C389" s="67" t="s">
        <v>2375</v>
      </c>
      <c r="D389" s="68" t="s">
        <v>2376</v>
      </c>
      <c r="E389" s="68" t="s">
        <v>2377</v>
      </c>
      <c r="F389" s="67" t="s">
        <v>2378</v>
      </c>
      <c r="G389" s="67" t="s">
        <v>2379</v>
      </c>
      <c r="H389" s="67" t="s">
        <v>2380</v>
      </c>
      <c r="I389" s="67" t="s">
        <v>1206</v>
      </c>
      <c r="J389" s="67" t="s">
        <v>1206</v>
      </c>
      <c r="K389" s="67" t="s">
        <v>2381</v>
      </c>
      <c r="L389" s="67" t="s">
        <v>22</v>
      </c>
      <c r="M389" s="71" t="s">
        <v>1208</v>
      </c>
      <c r="N389" s="73" t="str">
        <f t="shared" si="6"/>
        <v>http://www.tandfebooks.com/isbn/9780203088579</v>
      </c>
    </row>
    <row r="390" spans="1:14">
      <c r="A390" s="67">
        <v>389</v>
      </c>
      <c r="B390" s="67" t="s">
        <v>14</v>
      </c>
      <c r="C390" s="67" t="s">
        <v>2807</v>
      </c>
      <c r="D390" s="68" t="s">
        <v>2808</v>
      </c>
      <c r="E390" s="68" t="s">
        <v>2362</v>
      </c>
      <c r="F390" s="67" t="s">
        <v>2809</v>
      </c>
      <c r="G390" s="67" t="s">
        <v>2810</v>
      </c>
      <c r="H390" s="67" t="s">
        <v>2811</v>
      </c>
      <c r="I390" s="67" t="s">
        <v>1206</v>
      </c>
      <c r="J390" s="67" t="s">
        <v>1206</v>
      </c>
      <c r="K390" s="67" t="s">
        <v>2812</v>
      </c>
      <c r="L390" s="67" t="s">
        <v>22</v>
      </c>
      <c r="M390" s="71" t="s">
        <v>1232</v>
      </c>
      <c r="N390" s="73" t="str">
        <f t="shared" si="6"/>
        <v>http://www.tandfebooks.com/isbn/9780203886854</v>
      </c>
    </row>
    <row r="391" spans="1:14">
      <c r="A391" s="67">
        <v>390</v>
      </c>
      <c r="B391" s="67" t="s">
        <v>14</v>
      </c>
      <c r="C391" s="67" t="s">
        <v>2807</v>
      </c>
      <c r="D391" s="68" t="s">
        <v>2376</v>
      </c>
      <c r="E391" s="68" t="s">
        <v>2377</v>
      </c>
      <c r="F391" s="67" t="s">
        <v>4731</v>
      </c>
      <c r="G391" s="67" t="s">
        <v>4732</v>
      </c>
      <c r="H391" s="67" t="s">
        <v>4733</v>
      </c>
      <c r="I391" s="67" t="s">
        <v>1206</v>
      </c>
      <c r="J391" s="67" t="s">
        <v>1206</v>
      </c>
      <c r="K391" s="67" t="s">
        <v>4734</v>
      </c>
      <c r="L391" s="67" t="s">
        <v>22</v>
      </c>
      <c r="M391" s="71" t="s">
        <v>1521</v>
      </c>
      <c r="N391" s="73" t="str">
        <f t="shared" si="6"/>
        <v>http://www.tandfebooks.com/isbn/9780203929742</v>
      </c>
    </row>
    <row r="392" spans="1:14">
      <c r="A392" s="67">
        <v>391</v>
      </c>
      <c r="B392" s="67" t="s">
        <v>14</v>
      </c>
      <c r="C392" s="67" t="s">
        <v>3021</v>
      </c>
      <c r="D392" s="68" t="s">
        <v>3022</v>
      </c>
      <c r="E392" s="68" t="s">
        <v>3023</v>
      </c>
      <c r="F392" s="67" t="s">
        <v>3024</v>
      </c>
      <c r="G392" s="67" t="s">
        <v>3025</v>
      </c>
      <c r="H392" s="67" t="s">
        <v>3026</v>
      </c>
      <c r="I392" s="67" t="s">
        <v>1206</v>
      </c>
      <c r="J392" s="67" t="s">
        <v>1206</v>
      </c>
      <c r="K392" s="67" t="s">
        <v>3027</v>
      </c>
      <c r="L392" s="67" t="s">
        <v>22</v>
      </c>
      <c r="M392" s="71" t="s">
        <v>1224</v>
      </c>
      <c r="N392" s="73" t="str">
        <f t="shared" si="6"/>
        <v>http://www.tandfebooks.com/isbn/9780203883945</v>
      </c>
    </row>
    <row r="393" spans="1:14">
      <c r="A393" s="67">
        <v>392</v>
      </c>
      <c r="B393" s="67" t="s">
        <v>14</v>
      </c>
      <c r="C393" s="67" t="s">
        <v>2899</v>
      </c>
      <c r="D393" s="68" t="s">
        <v>2390</v>
      </c>
      <c r="E393" s="68" t="s">
        <v>2900</v>
      </c>
      <c r="F393" s="67" t="s">
        <v>2901</v>
      </c>
      <c r="G393" s="67" t="s">
        <v>2902</v>
      </c>
      <c r="H393" s="67" t="s">
        <v>2903</v>
      </c>
      <c r="I393" s="67" t="s">
        <v>1206</v>
      </c>
      <c r="J393" s="67" t="s">
        <v>1206</v>
      </c>
      <c r="K393" s="67" t="s">
        <v>2904</v>
      </c>
      <c r="L393" s="67" t="s">
        <v>22</v>
      </c>
      <c r="M393" s="71" t="s">
        <v>1224</v>
      </c>
      <c r="N393" s="73" t="str">
        <f t="shared" si="6"/>
        <v>http://www.tandfebooks.com/isbn/9780203864890</v>
      </c>
    </row>
    <row r="394" spans="1:14">
      <c r="A394" s="67">
        <v>393</v>
      </c>
      <c r="B394" s="67" t="s">
        <v>14</v>
      </c>
      <c r="C394" s="67" t="s">
        <v>2961</v>
      </c>
      <c r="D394" s="68" t="s">
        <v>2962</v>
      </c>
      <c r="E394" s="68" t="s">
        <v>2963</v>
      </c>
      <c r="F394" s="67" t="s">
        <v>2964</v>
      </c>
      <c r="G394" s="67" t="s">
        <v>2965</v>
      </c>
      <c r="H394" s="67" t="s">
        <v>2966</v>
      </c>
      <c r="I394" s="67" t="s">
        <v>1206</v>
      </c>
      <c r="J394" s="67" t="s">
        <v>1266</v>
      </c>
      <c r="K394" s="67" t="s">
        <v>2967</v>
      </c>
      <c r="L394" s="67" t="s">
        <v>22</v>
      </c>
      <c r="M394" s="71" t="s">
        <v>1232</v>
      </c>
      <c r="N394" s="73" t="str">
        <f t="shared" si="6"/>
        <v>http://www.tandfebooks.com/isbn/9780203938690</v>
      </c>
    </row>
    <row r="395" spans="1:14">
      <c r="A395" s="67">
        <v>394</v>
      </c>
      <c r="B395" s="67" t="s">
        <v>14</v>
      </c>
      <c r="C395" s="67" t="s">
        <v>2003</v>
      </c>
      <c r="D395" s="68" t="s">
        <v>2004</v>
      </c>
      <c r="E395" s="68" t="s">
        <v>2005</v>
      </c>
      <c r="F395" s="67" t="s">
        <v>2006</v>
      </c>
      <c r="G395" s="67" t="s">
        <v>2007</v>
      </c>
      <c r="H395" s="67" t="s">
        <v>2008</v>
      </c>
      <c r="I395" s="67" t="s">
        <v>1206</v>
      </c>
      <c r="J395" s="67" t="s">
        <v>1206</v>
      </c>
      <c r="K395" s="67" t="s">
        <v>2009</v>
      </c>
      <c r="L395" s="67" t="s">
        <v>22</v>
      </c>
      <c r="M395" s="71" t="s">
        <v>1224</v>
      </c>
      <c r="N395" s="73" t="str">
        <f t="shared" si="6"/>
        <v>http://www.tandfebooks.com/isbn/9780203878842</v>
      </c>
    </row>
    <row r="396" spans="1:14">
      <c r="A396" s="67">
        <v>395</v>
      </c>
      <c r="B396" s="67" t="s">
        <v>14</v>
      </c>
      <c r="C396" s="67" t="s">
        <v>2003</v>
      </c>
      <c r="D396" s="68" t="s">
        <v>3180</v>
      </c>
      <c r="E396" s="68" t="s">
        <v>3398</v>
      </c>
      <c r="F396" s="67" t="s">
        <v>3430</v>
      </c>
      <c r="G396" s="67" t="s">
        <v>3431</v>
      </c>
      <c r="H396" s="67" t="s">
        <v>3432</v>
      </c>
      <c r="I396" s="67" t="s">
        <v>1206</v>
      </c>
      <c r="J396" s="67" t="s">
        <v>1206</v>
      </c>
      <c r="K396" s="67" t="s">
        <v>3433</v>
      </c>
      <c r="L396" s="67" t="s">
        <v>22</v>
      </c>
      <c r="M396" s="71" t="s">
        <v>1224</v>
      </c>
      <c r="N396" s="73" t="str">
        <f t="shared" si="6"/>
        <v>http://www.tandfebooks.com/isbn/9780203862001</v>
      </c>
    </row>
    <row r="397" spans="1:14">
      <c r="A397" s="67">
        <v>396</v>
      </c>
      <c r="B397" s="67" t="s">
        <v>14</v>
      </c>
      <c r="C397" s="67" t="s">
        <v>4840</v>
      </c>
      <c r="D397" s="68" t="s">
        <v>4841</v>
      </c>
      <c r="E397" s="68" t="s">
        <v>4842</v>
      </c>
      <c r="F397" s="67" t="s">
        <v>4843</v>
      </c>
      <c r="G397" s="67" t="s">
        <v>4844</v>
      </c>
      <c r="H397" s="67" t="s">
        <v>4845</v>
      </c>
      <c r="I397" s="67" t="s">
        <v>1206</v>
      </c>
      <c r="J397" s="67" t="s">
        <v>1206</v>
      </c>
      <c r="K397" s="67" t="s">
        <v>4846</v>
      </c>
      <c r="L397" s="67" t="s">
        <v>22</v>
      </c>
      <c r="M397" s="71" t="s">
        <v>1224</v>
      </c>
      <c r="N397" s="73" t="str">
        <f t="shared" si="6"/>
        <v>http://www.tandfebooks.com/isbn/9780203872475</v>
      </c>
    </row>
    <row r="398" spans="1:14">
      <c r="A398" s="67">
        <v>397</v>
      </c>
      <c r="B398" s="67" t="s">
        <v>14</v>
      </c>
      <c r="C398" s="67" t="s">
        <v>4840</v>
      </c>
      <c r="D398" s="68" t="s">
        <v>5160</v>
      </c>
      <c r="E398" s="68" t="s">
        <v>5161</v>
      </c>
      <c r="F398" s="67" t="s">
        <v>5162</v>
      </c>
      <c r="G398" s="67" t="s">
        <v>5163</v>
      </c>
      <c r="H398" s="67" t="s">
        <v>5164</v>
      </c>
      <c r="I398" s="67" t="s">
        <v>1206</v>
      </c>
      <c r="J398" s="67" t="s">
        <v>1206</v>
      </c>
      <c r="K398" s="67" t="s">
        <v>5165</v>
      </c>
      <c r="L398" s="67" t="s">
        <v>22</v>
      </c>
      <c r="M398" s="71" t="s">
        <v>1232</v>
      </c>
      <c r="N398" s="73" t="str">
        <f t="shared" si="6"/>
        <v>http://www.tandfebooks.com/isbn/9780203891797</v>
      </c>
    </row>
    <row r="399" spans="1:14">
      <c r="A399" s="67">
        <v>398</v>
      </c>
      <c r="B399" s="67" t="s">
        <v>14</v>
      </c>
      <c r="C399" s="67" t="s">
        <v>1618</v>
      </c>
      <c r="D399" s="68" t="s">
        <v>1619</v>
      </c>
      <c r="E399" s="68" t="s">
        <v>1620</v>
      </c>
      <c r="F399" s="67" t="s">
        <v>1621</v>
      </c>
      <c r="G399" s="67" t="s">
        <v>1622</v>
      </c>
      <c r="H399" s="67" t="s">
        <v>1623</v>
      </c>
      <c r="I399" s="67" t="s">
        <v>1206</v>
      </c>
      <c r="J399" s="67" t="s">
        <v>1206</v>
      </c>
      <c r="K399" s="67" t="s">
        <v>1624</v>
      </c>
      <c r="L399" s="67" t="s">
        <v>22</v>
      </c>
      <c r="M399" s="71" t="s">
        <v>1224</v>
      </c>
      <c r="N399" s="73" t="str">
        <f t="shared" si="6"/>
        <v>http://www.tandfebooks.com/isbn/9780203879801</v>
      </c>
    </row>
    <row r="400" spans="1:14">
      <c r="A400" s="67">
        <v>399</v>
      </c>
      <c r="B400" s="67" t="s">
        <v>14</v>
      </c>
      <c r="C400" s="67" t="s">
        <v>1618</v>
      </c>
      <c r="D400" s="68" t="s">
        <v>2004</v>
      </c>
      <c r="E400" s="68" t="s">
        <v>2924</v>
      </c>
      <c r="F400" s="67" t="s">
        <v>2925</v>
      </c>
      <c r="G400" s="67" t="s">
        <v>2926</v>
      </c>
      <c r="H400" s="67" t="s">
        <v>2927</v>
      </c>
      <c r="I400" s="67" t="s">
        <v>1206</v>
      </c>
      <c r="J400" s="67" t="s">
        <v>1206</v>
      </c>
      <c r="K400" s="67" t="s">
        <v>2928</v>
      </c>
      <c r="L400" s="67" t="s">
        <v>22</v>
      </c>
      <c r="M400" s="71" t="s">
        <v>1224</v>
      </c>
      <c r="N400" s="73" t="str">
        <f t="shared" si="6"/>
        <v>http://www.tandfebooks.com/isbn/9780203876428</v>
      </c>
    </row>
    <row r="401" spans="1:14">
      <c r="A401" s="67">
        <v>400</v>
      </c>
      <c r="B401" s="67" t="s">
        <v>14</v>
      </c>
      <c r="C401" s="67" t="s">
        <v>2010</v>
      </c>
      <c r="D401" s="68" t="s">
        <v>2011</v>
      </c>
      <c r="E401" s="68" t="s">
        <v>2012</v>
      </c>
      <c r="F401" s="67" t="s">
        <v>2013</v>
      </c>
      <c r="G401" s="67" t="s">
        <v>2014</v>
      </c>
      <c r="H401" s="67" t="s">
        <v>2015</v>
      </c>
      <c r="I401" s="67" t="s">
        <v>1206</v>
      </c>
      <c r="J401" s="67" t="s">
        <v>1206</v>
      </c>
      <c r="K401" s="67" t="s">
        <v>2016</v>
      </c>
      <c r="L401" s="67" t="s">
        <v>22</v>
      </c>
      <c r="M401" s="71" t="s">
        <v>1224</v>
      </c>
      <c r="N401" s="73" t="str">
        <f t="shared" si="6"/>
        <v>http://www.tandfebooks.com/isbn/9780203877838</v>
      </c>
    </row>
    <row r="402" spans="1:14">
      <c r="A402" s="67">
        <v>401</v>
      </c>
      <c r="B402" s="67" t="s">
        <v>14</v>
      </c>
      <c r="C402" s="67" t="s">
        <v>5176</v>
      </c>
      <c r="D402" s="68" t="s">
        <v>3180</v>
      </c>
      <c r="E402" s="68" t="s">
        <v>3398</v>
      </c>
      <c r="F402" s="67" t="s">
        <v>5177</v>
      </c>
      <c r="G402" s="67" t="s">
        <v>5178</v>
      </c>
      <c r="H402" s="67" t="s">
        <v>5179</v>
      </c>
      <c r="I402" s="67" t="s">
        <v>1206</v>
      </c>
      <c r="J402" s="67" t="s">
        <v>1206</v>
      </c>
      <c r="K402" s="67" t="s">
        <v>5180</v>
      </c>
      <c r="L402" s="67" t="s">
        <v>1247</v>
      </c>
      <c r="M402" s="71" t="s">
        <v>1232</v>
      </c>
      <c r="N402" s="73" t="str">
        <f t="shared" si="6"/>
        <v>http://www.tandfebooks.com/isbn/9780203887240</v>
      </c>
    </row>
    <row r="403" spans="1:14">
      <c r="A403" s="67">
        <v>402</v>
      </c>
      <c r="B403" s="67" t="s">
        <v>14</v>
      </c>
      <c r="C403" s="67" t="s">
        <v>4980</v>
      </c>
      <c r="D403" s="68" t="s">
        <v>4981</v>
      </c>
      <c r="E403" s="68" t="s">
        <v>4982</v>
      </c>
      <c r="F403" s="67" t="s">
        <v>4983</v>
      </c>
      <c r="G403" s="67" t="s">
        <v>4984</v>
      </c>
      <c r="H403" s="67" t="s">
        <v>4985</v>
      </c>
      <c r="I403" s="67" t="s">
        <v>1206</v>
      </c>
      <c r="J403" s="67" t="s">
        <v>1206</v>
      </c>
      <c r="K403" s="67" t="s">
        <v>4986</v>
      </c>
      <c r="L403" s="67" t="s">
        <v>22</v>
      </c>
      <c r="M403" s="71" t="s">
        <v>1224</v>
      </c>
      <c r="N403" s="73" t="str">
        <f t="shared" si="6"/>
        <v>http://www.tandfebooks.com/isbn/9780203879276</v>
      </c>
    </row>
    <row r="404" spans="1:14">
      <c r="A404" s="67">
        <v>403</v>
      </c>
      <c r="B404" s="67" t="s">
        <v>14</v>
      </c>
      <c r="C404" s="67" t="s">
        <v>660</v>
      </c>
      <c r="D404" s="68" t="s">
        <v>3180</v>
      </c>
      <c r="E404" s="68" t="s">
        <v>2080</v>
      </c>
      <c r="F404" s="67" t="s">
        <v>3181</v>
      </c>
      <c r="G404" s="67" t="s">
        <v>3182</v>
      </c>
      <c r="H404" s="67" t="s">
        <v>3183</v>
      </c>
      <c r="I404" s="67" t="s">
        <v>1206</v>
      </c>
      <c r="J404" s="67" t="s">
        <v>1206</v>
      </c>
      <c r="K404" s="67" t="s">
        <v>3184</v>
      </c>
      <c r="L404" s="67" t="s">
        <v>22</v>
      </c>
      <c r="M404" s="71" t="s">
        <v>1232</v>
      </c>
      <c r="N404" s="73" t="str">
        <f t="shared" si="6"/>
        <v>http://www.tandfebooks.com/isbn/9780203874813</v>
      </c>
    </row>
    <row r="405" spans="1:14">
      <c r="A405" s="67">
        <v>404</v>
      </c>
      <c r="B405" s="67" t="s">
        <v>14</v>
      </c>
      <c r="C405" s="67" t="s">
        <v>1401</v>
      </c>
      <c r="D405" s="68" t="s">
        <v>33</v>
      </c>
      <c r="E405" s="68" t="s">
        <v>34</v>
      </c>
      <c r="F405" s="67" t="s">
        <v>1402</v>
      </c>
      <c r="G405" s="67" t="s">
        <v>1403</v>
      </c>
      <c r="H405" s="67" t="s">
        <v>1404</v>
      </c>
      <c r="I405" s="67" t="s">
        <v>1206</v>
      </c>
      <c r="J405" s="67" t="s">
        <v>1206</v>
      </c>
      <c r="K405" s="67" t="s">
        <v>1405</v>
      </c>
      <c r="L405" s="67" t="s">
        <v>22</v>
      </c>
      <c r="M405" s="71" t="s">
        <v>1232</v>
      </c>
      <c r="N405" s="73" t="str">
        <f t="shared" si="6"/>
        <v>http://www.tandfebooks.com/isbn/9780203870433</v>
      </c>
    </row>
    <row r="406" spans="1:14">
      <c r="A406" s="67">
        <v>405</v>
      </c>
      <c r="B406" s="67" t="s">
        <v>14</v>
      </c>
      <c r="C406" s="67" t="s">
        <v>5124</v>
      </c>
      <c r="D406" s="68" t="s">
        <v>33</v>
      </c>
      <c r="E406" s="68" t="s">
        <v>34</v>
      </c>
      <c r="F406" s="67" t="s">
        <v>5125</v>
      </c>
      <c r="G406" s="67" t="s">
        <v>5126</v>
      </c>
      <c r="H406" s="67" t="s">
        <v>5127</v>
      </c>
      <c r="I406" s="67" t="s">
        <v>1206</v>
      </c>
      <c r="J406" s="67" t="s">
        <v>1206</v>
      </c>
      <c r="K406" s="67" t="s">
        <v>5128</v>
      </c>
      <c r="L406" s="67" t="s">
        <v>22</v>
      </c>
      <c r="M406" s="71" t="s">
        <v>1232</v>
      </c>
      <c r="N406" s="73" t="str">
        <f t="shared" si="6"/>
        <v>http://www.tandfebooks.com/isbn/9780203887295</v>
      </c>
    </row>
    <row r="407" spans="1:14">
      <c r="A407" s="67">
        <v>406</v>
      </c>
      <c r="B407" s="67" t="s">
        <v>14</v>
      </c>
      <c r="C407" s="67" t="s">
        <v>4657</v>
      </c>
      <c r="D407" s="68" t="s">
        <v>4658</v>
      </c>
      <c r="E407" s="68" t="s">
        <v>4659</v>
      </c>
      <c r="F407" s="67" t="s">
        <v>4660</v>
      </c>
      <c r="G407" s="67" t="s">
        <v>4661</v>
      </c>
      <c r="H407" s="67" t="s">
        <v>4662</v>
      </c>
      <c r="I407" s="67" t="s">
        <v>1206</v>
      </c>
      <c r="J407" s="67" t="s">
        <v>1206</v>
      </c>
      <c r="K407" s="67" t="s">
        <v>4663</v>
      </c>
      <c r="L407" s="67" t="s">
        <v>22</v>
      </c>
      <c r="M407" s="71" t="s">
        <v>1224</v>
      </c>
      <c r="N407" s="73" t="str">
        <f t="shared" si="6"/>
        <v>http://www.tandfebooks.com/isbn/9780203885512</v>
      </c>
    </row>
    <row r="408" spans="1:14">
      <c r="A408" s="67">
        <v>407</v>
      </c>
      <c r="B408" s="67" t="s">
        <v>5361</v>
      </c>
      <c r="C408" s="67" t="s">
        <v>5432</v>
      </c>
      <c r="D408" s="68" t="s">
        <v>5433</v>
      </c>
      <c r="E408" s="68" t="s">
        <v>5434</v>
      </c>
      <c r="F408" s="67" t="s">
        <v>5435</v>
      </c>
      <c r="G408" s="67" t="s">
        <v>5436</v>
      </c>
      <c r="H408" s="67" t="s">
        <v>5437</v>
      </c>
      <c r="I408" s="67" t="s">
        <v>1206</v>
      </c>
      <c r="J408" s="67" t="s">
        <v>1419</v>
      </c>
      <c r="K408" s="67" t="s">
        <v>5438</v>
      </c>
      <c r="L408" s="67" t="s">
        <v>22</v>
      </c>
      <c r="M408" s="71" t="s">
        <v>1521</v>
      </c>
      <c r="N408" s="73" t="str">
        <f t="shared" si="6"/>
        <v>http://www.tandfebooks.com/isbn/9780203933169</v>
      </c>
    </row>
    <row r="409" spans="1:14">
      <c r="A409" s="67">
        <v>408</v>
      </c>
      <c r="B409" s="67" t="s">
        <v>14</v>
      </c>
      <c r="C409" s="67" t="s">
        <v>4181</v>
      </c>
      <c r="D409" s="68" t="s">
        <v>4182</v>
      </c>
      <c r="E409" s="68" t="s">
        <v>4183</v>
      </c>
      <c r="F409" s="67" t="s">
        <v>4184</v>
      </c>
      <c r="G409" s="67" t="s">
        <v>4185</v>
      </c>
      <c r="H409" s="67" t="s">
        <v>4186</v>
      </c>
      <c r="I409" s="67" t="s">
        <v>1206</v>
      </c>
      <c r="J409" s="67" t="s">
        <v>1206</v>
      </c>
      <c r="K409" s="67" t="s">
        <v>4187</v>
      </c>
      <c r="L409" s="67" t="s">
        <v>22</v>
      </c>
      <c r="M409" s="71" t="s">
        <v>1232</v>
      </c>
      <c r="N409" s="73" t="str">
        <f t="shared" si="6"/>
        <v>http://www.tandfebooks.com/isbn/9780203892268</v>
      </c>
    </row>
    <row r="410" spans="1:14">
      <c r="A410" s="67">
        <v>409</v>
      </c>
      <c r="B410" s="67" t="s">
        <v>14</v>
      </c>
      <c r="C410" s="67" t="s">
        <v>3352</v>
      </c>
      <c r="D410" s="68" t="s">
        <v>3353</v>
      </c>
      <c r="E410" s="68" t="s">
        <v>3354</v>
      </c>
      <c r="F410" s="67" t="s">
        <v>3355</v>
      </c>
      <c r="G410" s="67" t="s">
        <v>3356</v>
      </c>
      <c r="H410" s="67" t="s">
        <v>3357</v>
      </c>
      <c r="I410" s="67" t="s">
        <v>1206</v>
      </c>
      <c r="J410" s="67" t="s">
        <v>1419</v>
      </c>
      <c r="K410" s="67" t="s">
        <v>3358</v>
      </c>
      <c r="L410" s="67" t="s">
        <v>22</v>
      </c>
      <c r="M410" s="71" t="s">
        <v>1224</v>
      </c>
      <c r="N410" s="73" t="str">
        <f t="shared" si="6"/>
        <v>http://www.tandfebooks.com/isbn/9780203872284</v>
      </c>
    </row>
    <row r="411" spans="1:14">
      <c r="A411" s="67">
        <v>410</v>
      </c>
      <c r="B411" s="67" t="s">
        <v>14</v>
      </c>
      <c r="C411" s="67" t="s">
        <v>3352</v>
      </c>
      <c r="D411" s="68" t="s">
        <v>3637</v>
      </c>
      <c r="E411" s="68" t="s">
        <v>2012</v>
      </c>
      <c r="F411" s="67" t="s">
        <v>3638</v>
      </c>
      <c r="G411" s="67" t="s">
        <v>3639</v>
      </c>
      <c r="H411" s="67" t="s">
        <v>3640</v>
      </c>
      <c r="I411" s="67" t="s">
        <v>1206</v>
      </c>
      <c r="J411" s="67" t="s">
        <v>1206</v>
      </c>
      <c r="K411" s="67" t="s">
        <v>3641</v>
      </c>
      <c r="L411" s="67" t="s">
        <v>22</v>
      </c>
      <c r="M411" s="71" t="s">
        <v>1208</v>
      </c>
      <c r="N411" s="73" t="str">
        <f t="shared" si="6"/>
        <v>http://www.tandfebooks.com/isbn/9781410613301</v>
      </c>
    </row>
    <row r="412" spans="1:14">
      <c r="A412" s="67">
        <v>411</v>
      </c>
      <c r="B412" s="67" t="s">
        <v>14</v>
      </c>
      <c r="C412" s="67" t="s">
        <v>2250</v>
      </c>
      <c r="D412" s="68" t="s">
        <v>311</v>
      </c>
      <c r="E412" s="68" t="s">
        <v>2251</v>
      </c>
      <c r="F412" s="67" t="s">
        <v>2252</v>
      </c>
      <c r="G412" s="67" t="s">
        <v>2253</v>
      </c>
      <c r="H412" s="67" t="s">
        <v>2254</v>
      </c>
      <c r="I412" s="67" t="s">
        <v>1206</v>
      </c>
      <c r="J412" s="67" t="s">
        <v>1206</v>
      </c>
      <c r="K412" s="67" t="s">
        <v>2255</v>
      </c>
      <c r="L412" s="67" t="s">
        <v>22</v>
      </c>
      <c r="M412" s="71" t="s">
        <v>1224</v>
      </c>
      <c r="N412" s="73" t="str">
        <f t="shared" si="6"/>
        <v>http://www.tandfebooks.com/isbn/9780203881675</v>
      </c>
    </row>
    <row r="413" spans="1:14">
      <c r="A413" s="67">
        <v>412</v>
      </c>
      <c r="B413" s="67" t="s">
        <v>14</v>
      </c>
      <c r="C413" s="67" t="s">
        <v>2270</v>
      </c>
      <c r="D413" s="68" t="s">
        <v>2271</v>
      </c>
      <c r="E413" s="68" t="s">
        <v>800</v>
      </c>
      <c r="F413" s="67" t="s">
        <v>2272</v>
      </c>
      <c r="G413" s="67" t="s">
        <v>2273</v>
      </c>
      <c r="H413" s="67" t="s">
        <v>2274</v>
      </c>
      <c r="I413" s="67" t="s">
        <v>1206</v>
      </c>
      <c r="J413" s="67" t="s">
        <v>1266</v>
      </c>
      <c r="K413" s="67" t="s">
        <v>2275</v>
      </c>
      <c r="L413" s="67" t="s">
        <v>22</v>
      </c>
      <c r="M413" s="71" t="s">
        <v>1224</v>
      </c>
      <c r="N413" s="73" t="str">
        <f t="shared" si="6"/>
        <v>http://www.tandfebooks.com/isbn/9780203879795</v>
      </c>
    </row>
    <row r="414" spans="1:14">
      <c r="A414" s="67">
        <v>413</v>
      </c>
      <c r="B414" s="67" t="s">
        <v>14</v>
      </c>
      <c r="C414" s="67" t="s">
        <v>5129</v>
      </c>
      <c r="D414" s="68" t="s">
        <v>463</v>
      </c>
      <c r="E414" s="68" t="s">
        <v>4982</v>
      </c>
      <c r="F414" s="67" t="s">
        <v>5130</v>
      </c>
      <c r="G414" s="67" t="s">
        <v>5131</v>
      </c>
      <c r="H414" s="67" t="s">
        <v>5132</v>
      </c>
      <c r="I414" s="67" t="s">
        <v>1206</v>
      </c>
      <c r="J414" s="67" t="s">
        <v>1206</v>
      </c>
      <c r="K414" s="67" t="s">
        <v>5133</v>
      </c>
      <c r="L414" s="67" t="s">
        <v>22</v>
      </c>
      <c r="M414" s="71" t="s">
        <v>1224</v>
      </c>
      <c r="N414" s="73" t="str">
        <f t="shared" si="6"/>
        <v>http://www.tandfebooks.com/isbn/9780203876985</v>
      </c>
    </row>
    <row r="415" spans="1:14">
      <c r="A415" s="67">
        <v>414</v>
      </c>
      <c r="B415" s="67" t="s">
        <v>14</v>
      </c>
      <c r="C415" s="67" t="s">
        <v>2396</v>
      </c>
      <c r="D415" s="68" t="s">
        <v>2397</v>
      </c>
      <c r="E415" s="68" t="s">
        <v>1362</v>
      </c>
      <c r="F415" s="67" t="s">
        <v>2398</v>
      </c>
      <c r="G415" s="67" t="s">
        <v>2399</v>
      </c>
      <c r="H415" s="67" t="s">
        <v>2400</v>
      </c>
      <c r="I415" s="67" t="s">
        <v>1206</v>
      </c>
      <c r="J415" s="67" t="s">
        <v>1206</v>
      </c>
      <c r="K415" s="67" t="s">
        <v>2401</v>
      </c>
      <c r="L415" s="67" t="s">
        <v>22</v>
      </c>
      <c r="M415" s="71" t="s">
        <v>1521</v>
      </c>
      <c r="N415" s="73" t="str">
        <f t="shared" si="6"/>
        <v>http://www.tandfebooks.com/isbn/9780203937259</v>
      </c>
    </row>
    <row r="416" spans="1:14">
      <c r="A416" s="67">
        <v>415</v>
      </c>
      <c r="B416" s="67" t="s">
        <v>14</v>
      </c>
      <c r="C416" s="67" t="s">
        <v>1360</v>
      </c>
      <c r="D416" s="68" t="s">
        <v>1361</v>
      </c>
      <c r="E416" s="68" t="s">
        <v>1362</v>
      </c>
      <c r="F416" s="67" t="s">
        <v>1363</v>
      </c>
      <c r="G416" s="67" t="s">
        <v>1364</v>
      </c>
      <c r="H416" s="67" t="s">
        <v>1365</v>
      </c>
      <c r="I416" s="67" t="s">
        <v>1206</v>
      </c>
      <c r="J416" s="67" t="s">
        <v>1206</v>
      </c>
      <c r="K416" s="67" t="s">
        <v>1366</v>
      </c>
      <c r="L416" s="67" t="s">
        <v>22</v>
      </c>
      <c r="M416" s="71" t="s">
        <v>1224</v>
      </c>
      <c r="N416" s="73" t="str">
        <f t="shared" si="6"/>
        <v>http://www.tandfebooks.com/isbn/9780203859575</v>
      </c>
    </row>
    <row r="417" spans="1:14">
      <c r="A417" s="67">
        <v>416</v>
      </c>
      <c r="B417" s="67" t="s">
        <v>14</v>
      </c>
      <c r="C417" s="67" t="s">
        <v>1750</v>
      </c>
      <c r="D417" s="68" t="s">
        <v>1751</v>
      </c>
      <c r="E417" s="68" t="s">
        <v>1752</v>
      </c>
      <c r="F417" s="67" t="s">
        <v>1753</v>
      </c>
      <c r="G417" s="67" t="s">
        <v>1754</v>
      </c>
      <c r="H417" s="67" t="s">
        <v>1755</v>
      </c>
      <c r="I417" s="67" t="s">
        <v>1206</v>
      </c>
      <c r="J417" s="67" t="s">
        <v>1206</v>
      </c>
      <c r="K417" s="67" t="s">
        <v>1756</v>
      </c>
      <c r="L417" s="67" t="s">
        <v>22</v>
      </c>
      <c r="M417" s="71" t="s">
        <v>1224</v>
      </c>
      <c r="N417" s="73" t="str">
        <f t="shared" si="6"/>
        <v>http://www.tandfebooks.com/isbn/9780203875186</v>
      </c>
    </row>
    <row r="418" spans="1:14">
      <c r="A418" s="67">
        <v>417</v>
      </c>
      <c r="B418" s="67" t="s">
        <v>14</v>
      </c>
      <c r="C418" s="67" t="s">
        <v>2113</v>
      </c>
      <c r="D418" s="68" t="s">
        <v>2107</v>
      </c>
      <c r="E418" s="68" t="s">
        <v>2114</v>
      </c>
      <c r="F418" s="67" t="s">
        <v>2115</v>
      </c>
      <c r="G418" s="67" t="s">
        <v>2116</v>
      </c>
      <c r="H418" s="67" t="s">
        <v>2117</v>
      </c>
      <c r="I418" s="67" t="s">
        <v>1206</v>
      </c>
      <c r="J418" s="67" t="s">
        <v>1206</v>
      </c>
      <c r="K418" s="67" t="s">
        <v>2118</v>
      </c>
      <c r="L418" s="67" t="s">
        <v>22</v>
      </c>
      <c r="M418" s="71" t="s">
        <v>1224</v>
      </c>
      <c r="N418" s="73" t="str">
        <f t="shared" si="6"/>
        <v>http://www.tandfebooks.com/isbn/9780203885208</v>
      </c>
    </row>
    <row r="419" spans="1:14">
      <c r="A419" s="67">
        <v>418</v>
      </c>
      <c r="B419" s="67" t="s">
        <v>14</v>
      </c>
      <c r="C419" s="67" t="s">
        <v>2975</v>
      </c>
      <c r="D419" s="68" t="s">
        <v>2976</v>
      </c>
      <c r="E419" s="68" t="s">
        <v>2977</v>
      </c>
      <c r="F419" s="67" t="s">
        <v>2978</v>
      </c>
      <c r="G419" s="67" t="s">
        <v>2979</v>
      </c>
      <c r="H419" s="67" t="s">
        <v>2980</v>
      </c>
      <c r="I419" s="67" t="s">
        <v>1206</v>
      </c>
      <c r="J419" s="67" t="s">
        <v>1206</v>
      </c>
      <c r="K419" s="67" t="s">
        <v>2981</v>
      </c>
      <c r="L419" s="67" t="s">
        <v>22</v>
      </c>
      <c r="M419" s="71" t="s">
        <v>1521</v>
      </c>
      <c r="N419" s="73" t="str">
        <f t="shared" si="6"/>
        <v>http://www.tandfebooks.com/isbn/9781410616470</v>
      </c>
    </row>
    <row r="420" spans="1:14">
      <c r="A420" s="67">
        <v>419</v>
      </c>
      <c r="B420" s="67" t="s">
        <v>14</v>
      </c>
      <c r="C420" s="67" t="s">
        <v>4488</v>
      </c>
      <c r="D420" s="68" t="s">
        <v>4489</v>
      </c>
      <c r="E420" s="68" t="s">
        <v>4490</v>
      </c>
      <c r="F420" s="67" t="s">
        <v>4491</v>
      </c>
      <c r="G420" s="67" t="s">
        <v>4492</v>
      </c>
      <c r="H420" s="67" t="s">
        <v>4493</v>
      </c>
      <c r="I420" s="67" t="s">
        <v>1206</v>
      </c>
      <c r="J420" s="67" t="s">
        <v>1206</v>
      </c>
      <c r="K420" s="67" t="s">
        <v>4494</v>
      </c>
      <c r="L420" s="67" t="s">
        <v>22</v>
      </c>
      <c r="M420" s="71" t="s">
        <v>1224</v>
      </c>
      <c r="N420" s="73" t="str">
        <f t="shared" si="6"/>
        <v>http://www.tandfebooks.com/isbn/9780203871799</v>
      </c>
    </row>
    <row r="421" spans="1:14">
      <c r="A421" s="67">
        <v>420</v>
      </c>
      <c r="B421" s="67" t="s">
        <v>14</v>
      </c>
      <c r="C421" s="67" t="s">
        <v>1639</v>
      </c>
      <c r="D421" s="68" t="s">
        <v>1640</v>
      </c>
      <c r="E421" s="68" t="s">
        <v>1641</v>
      </c>
      <c r="F421" s="67" t="s">
        <v>1642</v>
      </c>
      <c r="G421" s="67" t="s">
        <v>1643</v>
      </c>
      <c r="H421" s="67" t="s">
        <v>1644</v>
      </c>
      <c r="I421" s="67" t="s">
        <v>1206</v>
      </c>
      <c r="J421" s="67" t="s">
        <v>1206</v>
      </c>
      <c r="K421" s="67" t="s">
        <v>1645</v>
      </c>
      <c r="L421" s="67" t="s">
        <v>22</v>
      </c>
      <c r="M421" s="71" t="s">
        <v>1224</v>
      </c>
      <c r="N421" s="73" t="str">
        <f t="shared" si="6"/>
        <v>http://www.tandfebooks.com/isbn/9780203878095</v>
      </c>
    </row>
    <row r="422" spans="1:14">
      <c r="A422" s="67">
        <v>421</v>
      </c>
      <c r="B422" s="67" t="s">
        <v>14</v>
      </c>
      <c r="C422" s="67" t="s">
        <v>4879</v>
      </c>
      <c r="D422" s="68" t="s">
        <v>4880</v>
      </c>
      <c r="E422" s="68" t="s">
        <v>4881</v>
      </c>
      <c r="F422" s="67" t="s">
        <v>4882</v>
      </c>
      <c r="G422" s="67" t="s">
        <v>4883</v>
      </c>
      <c r="H422" s="67" t="s">
        <v>4884</v>
      </c>
      <c r="I422" s="67" t="s">
        <v>1206</v>
      </c>
      <c r="J422" s="67" t="s">
        <v>1206</v>
      </c>
      <c r="K422" s="67" t="s">
        <v>4885</v>
      </c>
      <c r="L422" s="67" t="s">
        <v>22</v>
      </c>
      <c r="M422" s="71" t="s">
        <v>1224</v>
      </c>
      <c r="N422" s="73" t="str">
        <f t="shared" si="6"/>
        <v>http://www.tandfebooks.com/isbn/9780203878378</v>
      </c>
    </row>
    <row r="423" spans="1:14">
      <c r="A423" s="67">
        <v>422</v>
      </c>
      <c r="B423" s="67" t="s">
        <v>14</v>
      </c>
      <c r="C423" s="67" t="s">
        <v>1819</v>
      </c>
      <c r="D423" s="68" t="s">
        <v>1820</v>
      </c>
      <c r="E423" s="68" t="s">
        <v>1821</v>
      </c>
      <c r="F423" s="67" t="s">
        <v>1822</v>
      </c>
      <c r="G423" s="67" t="s">
        <v>1823</v>
      </c>
      <c r="H423" s="67" t="s">
        <v>1824</v>
      </c>
      <c r="I423" s="67" t="s">
        <v>1206</v>
      </c>
      <c r="J423" s="67" t="s">
        <v>1206</v>
      </c>
      <c r="K423" s="67" t="s">
        <v>1825</v>
      </c>
      <c r="L423" s="67" t="s">
        <v>22</v>
      </c>
      <c r="M423" s="71" t="s">
        <v>1208</v>
      </c>
      <c r="N423" s="73" t="str">
        <f t="shared" si="6"/>
        <v>http://www.tandfebooks.com/isbn/9780203968161</v>
      </c>
    </row>
    <row r="424" spans="1:14">
      <c r="A424" s="67">
        <v>423</v>
      </c>
      <c r="B424" s="67" t="s">
        <v>14</v>
      </c>
      <c r="C424" s="67" t="s">
        <v>2256</v>
      </c>
      <c r="D424" s="68" t="s">
        <v>2257</v>
      </c>
      <c r="E424" s="68" t="s">
        <v>2258</v>
      </c>
      <c r="F424" s="67" t="s">
        <v>2259</v>
      </c>
      <c r="G424" s="67" t="s">
        <v>2260</v>
      </c>
      <c r="H424" s="67" t="s">
        <v>2261</v>
      </c>
      <c r="I424" s="67" t="s">
        <v>1206</v>
      </c>
      <c r="J424" s="67" t="s">
        <v>1206</v>
      </c>
      <c r="K424" s="67" t="s">
        <v>2262</v>
      </c>
      <c r="L424" s="67" t="s">
        <v>22</v>
      </c>
      <c r="M424" s="71" t="s">
        <v>1521</v>
      </c>
      <c r="N424" s="73" t="str">
        <f t="shared" si="6"/>
        <v>http://www.tandfebooks.com/isbn/9780203356678</v>
      </c>
    </row>
    <row r="425" spans="1:14">
      <c r="A425" s="67">
        <v>424</v>
      </c>
      <c r="B425" s="67" t="s">
        <v>14</v>
      </c>
      <c r="C425" s="67" t="s">
        <v>2256</v>
      </c>
      <c r="D425" s="68" t="s">
        <v>1052</v>
      </c>
      <c r="E425" s="68" t="s">
        <v>2163</v>
      </c>
      <c r="F425" s="67" t="s">
        <v>3471</v>
      </c>
      <c r="G425" s="67" t="s">
        <v>3472</v>
      </c>
      <c r="H425" s="67" t="s">
        <v>3473</v>
      </c>
      <c r="I425" s="67" t="s">
        <v>1206</v>
      </c>
      <c r="J425" s="67" t="s">
        <v>1206</v>
      </c>
      <c r="K425" s="67" t="s">
        <v>3474</v>
      </c>
      <c r="L425" s="67" t="s">
        <v>22</v>
      </c>
      <c r="M425" s="71" t="s">
        <v>1208</v>
      </c>
      <c r="N425" s="73" t="str">
        <f t="shared" si="6"/>
        <v>http://www.tandfebooks.com/isbn/9780203003060</v>
      </c>
    </row>
    <row r="426" spans="1:14">
      <c r="A426" s="67">
        <v>425</v>
      </c>
      <c r="B426" s="67" t="s">
        <v>5361</v>
      </c>
      <c r="C426" s="67" t="s">
        <v>5698</v>
      </c>
      <c r="D426" s="68" t="s">
        <v>5699</v>
      </c>
      <c r="E426" s="68" t="s">
        <v>5700</v>
      </c>
      <c r="F426" s="67" t="s">
        <v>5701</v>
      </c>
      <c r="G426" s="67" t="s">
        <v>5702</v>
      </c>
      <c r="H426" s="67" t="s">
        <v>5703</v>
      </c>
      <c r="I426" s="67" t="s">
        <v>1206</v>
      </c>
      <c r="J426" s="67" t="s">
        <v>1206</v>
      </c>
      <c r="K426" s="67" t="s">
        <v>5704</v>
      </c>
      <c r="L426" s="67" t="s">
        <v>22</v>
      </c>
      <c r="M426" s="71" t="s">
        <v>1232</v>
      </c>
      <c r="N426" s="73" t="str">
        <f t="shared" si="6"/>
        <v>http://www.tandfebooks.com/isbn/9780203932483</v>
      </c>
    </row>
    <row r="427" spans="1:14">
      <c r="A427" s="67">
        <v>426</v>
      </c>
      <c r="B427" s="67" t="s">
        <v>14</v>
      </c>
      <c r="C427" s="67" t="s">
        <v>4394</v>
      </c>
      <c r="D427" s="68" t="s">
        <v>4395</v>
      </c>
      <c r="E427" s="68" t="s">
        <v>4396</v>
      </c>
      <c r="F427" s="67" t="s">
        <v>4397</v>
      </c>
      <c r="G427" s="67" t="s">
        <v>4398</v>
      </c>
      <c r="H427" s="67" t="s">
        <v>4399</v>
      </c>
      <c r="I427" s="67" t="s">
        <v>1206</v>
      </c>
      <c r="J427" s="67" t="s">
        <v>1206</v>
      </c>
      <c r="K427" s="67" t="s">
        <v>4400</v>
      </c>
      <c r="L427" s="67" t="s">
        <v>22</v>
      </c>
      <c r="M427" s="71" t="s">
        <v>1224</v>
      </c>
      <c r="N427" s="73" t="str">
        <f t="shared" si="6"/>
        <v>http://www.tandfebooks.com/isbn/9780203879658</v>
      </c>
    </row>
    <row r="428" spans="1:14">
      <c r="A428" s="67">
        <v>427</v>
      </c>
      <c r="B428" s="67" t="s">
        <v>5361</v>
      </c>
      <c r="C428" s="67" t="s">
        <v>5570</v>
      </c>
      <c r="D428" s="68" t="s">
        <v>5571</v>
      </c>
      <c r="E428" s="68" t="s">
        <v>5572</v>
      </c>
      <c r="F428" s="67" t="s">
        <v>5573</v>
      </c>
      <c r="G428" s="67" t="s">
        <v>5574</v>
      </c>
      <c r="H428" s="67" t="s">
        <v>5575</v>
      </c>
      <c r="I428" s="67" t="s">
        <v>1206</v>
      </c>
      <c r="J428" s="67" t="s">
        <v>1206</v>
      </c>
      <c r="K428" s="67" t="s">
        <v>5576</v>
      </c>
      <c r="L428" s="67" t="s">
        <v>22</v>
      </c>
      <c r="M428" s="71" t="s">
        <v>1224</v>
      </c>
      <c r="N428" s="73" t="str">
        <f t="shared" si="6"/>
        <v>http://www.tandfebooks.com/isbn/9780203884805</v>
      </c>
    </row>
    <row r="429" spans="1:14">
      <c r="A429" s="67">
        <v>428</v>
      </c>
      <c r="B429" s="67" t="s">
        <v>14</v>
      </c>
      <c r="C429" s="67" t="s">
        <v>1660</v>
      </c>
      <c r="D429" s="68" t="s">
        <v>1661</v>
      </c>
      <c r="E429" s="68" t="s">
        <v>1662</v>
      </c>
      <c r="F429" s="67" t="s">
        <v>1663</v>
      </c>
      <c r="G429" s="67" t="s">
        <v>1664</v>
      </c>
      <c r="H429" s="67" t="s">
        <v>1665</v>
      </c>
      <c r="I429" s="67" t="s">
        <v>1206</v>
      </c>
      <c r="J429" s="67" t="s">
        <v>1206</v>
      </c>
      <c r="K429" s="67" t="s">
        <v>1666</v>
      </c>
      <c r="L429" s="67" t="s">
        <v>413</v>
      </c>
      <c r="M429" s="71" t="s">
        <v>1521</v>
      </c>
      <c r="N429" s="73" t="str">
        <f t="shared" si="6"/>
        <v>http://www.tandfebooks.com/isbn/9780203945025</v>
      </c>
    </row>
    <row r="430" spans="1:14">
      <c r="A430" s="67">
        <v>429</v>
      </c>
      <c r="B430" s="67" t="s">
        <v>14</v>
      </c>
      <c r="C430" s="67" t="s">
        <v>3215</v>
      </c>
      <c r="D430" s="68" t="s">
        <v>3216</v>
      </c>
      <c r="E430" s="68" t="s">
        <v>3217</v>
      </c>
      <c r="F430" s="67" t="s">
        <v>3218</v>
      </c>
      <c r="G430" s="67" t="s">
        <v>3219</v>
      </c>
      <c r="H430" s="67" t="s">
        <v>3220</v>
      </c>
      <c r="I430" s="67" t="s">
        <v>1206</v>
      </c>
      <c r="J430" s="67" t="s">
        <v>1206</v>
      </c>
      <c r="K430" s="67" t="s">
        <v>3221</v>
      </c>
      <c r="L430" s="67" t="s">
        <v>22</v>
      </c>
      <c r="M430" s="71" t="s">
        <v>1232</v>
      </c>
      <c r="N430" s="73" t="str">
        <f t="shared" si="6"/>
        <v>http://www.tandfebooks.com/isbn/9780203885727</v>
      </c>
    </row>
    <row r="431" spans="1:14">
      <c r="A431" s="67">
        <v>430</v>
      </c>
      <c r="B431" s="67" t="s">
        <v>14</v>
      </c>
      <c r="C431" s="67" t="s">
        <v>1708</v>
      </c>
      <c r="D431" s="68" t="s">
        <v>1709</v>
      </c>
      <c r="E431" s="68" t="s">
        <v>1710</v>
      </c>
      <c r="F431" s="67" t="s">
        <v>1711</v>
      </c>
      <c r="G431" s="67" t="s">
        <v>1712</v>
      </c>
      <c r="H431" s="67" t="s">
        <v>1713</v>
      </c>
      <c r="I431" s="67" t="s">
        <v>1206</v>
      </c>
      <c r="J431" s="67" t="s">
        <v>1206</v>
      </c>
      <c r="K431" s="67" t="s">
        <v>1714</v>
      </c>
      <c r="L431" s="67" t="s">
        <v>22</v>
      </c>
      <c r="M431" s="71" t="s">
        <v>1224</v>
      </c>
      <c r="N431" s="73" t="str">
        <f t="shared" si="6"/>
        <v>http://www.tandfebooks.com/isbn/9780203872000</v>
      </c>
    </row>
    <row r="432" spans="1:14">
      <c r="A432" s="67">
        <v>431</v>
      </c>
      <c r="B432" s="67" t="s">
        <v>14</v>
      </c>
      <c r="C432" s="67" t="s">
        <v>2567</v>
      </c>
      <c r="D432" s="68" t="s">
        <v>2568</v>
      </c>
      <c r="E432" s="68" t="s">
        <v>2569</v>
      </c>
      <c r="F432" s="67" t="s">
        <v>2570</v>
      </c>
      <c r="G432" s="67" t="s">
        <v>2571</v>
      </c>
      <c r="H432" s="67" t="s">
        <v>2572</v>
      </c>
      <c r="I432" s="67" t="s">
        <v>1206</v>
      </c>
      <c r="J432" s="67" t="s">
        <v>1206</v>
      </c>
      <c r="K432" s="67" t="s">
        <v>2573</v>
      </c>
      <c r="L432" s="67" t="s">
        <v>22</v>
      </c>
      <c r="M432" s="71" t="s">
        <v>1232</v>
      </c>
      <c r="N432" s="73" t="str">
        <f t="shared" si="6"/>
        <v>http://www.tandfebooks.com/isbn/9780203889633</v>
      </c>
    </row>
    <row r="433" spans="1:14">
      <c r="A433" s="67">
        <v>432</v>
      </c>
      <c r="B433" s="67" t="s">
        <v>14</v>
      </c>
      <c r="C433" s="67" t="s">
        <v>2444</v>
      </c>
      <c r="D433" s="68" t="s">
        <v>2445</v>
      </c>
      <c r="E433" s="68" t="s">
        <v>2446</v>
      </c>
      <c r="F433" s="67" t="s">
        <v>2447</v>
      </c>
      <c r="G433" s="67" t="s">
        <v>2448</v>
      </c>
      <c r="H433" s="67" t="s">
        <v>2449</v>
      </c>
      <c r="I433" s="67" t="s">
        <v>1206</v>
      </c>
      <c r="J433" s="67" t="s">
        <v>1206</v>
      </c>
      <c r="K433" s="67" t="s">
        <v>2450</v>
      </c>
      <c r="L433" s="67" t="s">
        <v>22</v>
      </c>
      <c r="M433" s="71" t="s">
        <v>1224</v>
      </c>
      <c r="N433" s="73" t="str">
        <f t="shared" si="6"/>
        <v>http://www.tandfebooks.com/isbn/9780203874448</v>
      </c>
    </row>
    <row r="434" spans="1:14">
      <c r="A434" s="67">
        <v>433</v>
      </c>
      <c r="B434" s="67" t="s">
        <v>14</v>
      </c>
      <c r="C434" s="67" t="s">
        <v>4468</v>
      </c>
      <c r="D434" s="68" t="s">
        <v>4469</v>
      </c>
      <c r="E434" s="68" t="s">
        <v>4470</v>
      </c>
      <c r="F434" s="67" t="s">
        <v>4471</v>
      </c>
      <c r="G434" s="67" t="s">
        <v>4472</v>
      </c>
      <c r="H434" s="67" t="s">
        <v>4473</v>
      </c>
      <c r="I434" s="67" t="s">
        <v>1206</v>
      </c>
      <c r="J434" s="67" t="s">
        <v>1266</v>
      </c>
      <c r="K434" s="67" t="s">
        <v>4474</v>
      </c>
      <c r="L434" s="67" t="s">
        <v>22</v>
      </c>
      <c r="M434" s="71" t="s">
        <v>1208</v>
      </c>
      <c r="N434" s="73" t="str">
        <f t="shared" si="6"/>
        <v>http://www.tandfebooks.com/isbn/9781410614742</v>
      </c>
    </row>
    <row r="435" spans="1:14">
      <c r="A435" s="67">
        <v>434</v>
      </c>
      <c r="B435" s="67" t="s">
        <v>14</v>
      </c>
      <c r="C435" s="67" t="s">
        <v>1529</v>
      </c>
      <c r="D435" s="68" t="s">
        <v>1530</v>
      </c>
      <c r="E435" s="68" t="s">
        <v>1531</v>
      </c>
      <c r="F435" s="67" t="s">
        <v>1532</v>
      </c>
      <c r="G435" s="67" t="s">
        <v>1533</v>
      </c>
      <c r="H435" s="67" t="s">
        <v>1534</v>
      </c>
      <c r="I435" s="67" t="s">
        <v>1206</v>
      </c>
      <c r="J435" s="67" t="s">
        <v>1419</v>
      </c>
      <c r="K435" s="67" t="s">
        <v>1535</v>
      </c>
      <c r="L435" s="67" t="s">
        <v>22</v>
      </c>
      <c r="M435" s="71" t="s">
        <v>1224</v>
      </c>
      <c r="N435" s="73" t="str">
        <f t="shared" si="6"/>
        <v>http://www.tandfebooks.com/isbn/9780203871621</v>
      </c>
    </row>
    <row r="436" spans="1:14">
      <c r="A436" s="67">
        <v>435</v>
      </c>
      <c r="B436" s="67" t="s">
        <v>14</v>
      </c>
      <c r="C436" s="67" t="s">
        <v>1881</v>
      </c>
      <c r="D436" s="68" t="s">
        <v>1882</v>
      </c>
      <c r="E436" s="68" t="s">
        <v>1883</v>
      </c>
      <c r="F436" s="67" t="s">
        <v>1884</v>
      </c>
      <c r="G436" s="67" t="s">
        <v>1885</v>
      </c>
      <c r="H436" s="67" t="s">
        <v>1886</v>
      </c>
      <c r="I436" s="67" t="s">
        <v>1206</v>
      </c>
      <c r="J436" s="67" t="s">
        <v>1206</v>
      </c>
      <c r="K436" s="67" t="s">
        <v>1887</v>
      </c>
      <c r="L436" s="67" t="s">
        <v>22</v>
      </c>
      <c r="M436" s="71" t="s">
        <v>1232</v>
      </c>
      <c r="N436" s="73" t="str">
        <f t="shared" si="6"/>
        <v>http://www.tandfebooks.com/isbn/9780203892008</v>
      </c>
    </row>
    <row r="437" spans="1:14">
      <c r="A437" s="67">
        <v>436</v>
      </c>
      <c r="B437" s="67" t="s">
        <v>14</v>
      </c>
      <c r="C437" s="67" t="s">
        <v>3441</v>
      </c>
      <c r="D437" s="68" t="s">
        <v>3442</v>
      </c>
      <c r="E437" s="68" t="s">
        <v>3443</v>
      </c>
      <c r="F437" s="67" t="s">
        <v>3444</v>
      </c>
      <c r="G437" s="67" t="s">
        <v>3445</v>
      </c>
      <c r="H437" s="67" t="s">
        <v>3446</v>
      </c>
      <c r="I437" s="67" t="s">
        <v>1206</v>
      </c>
      <c r="J437" s="67" t="s">
        <v>1206</v>
      </c>
      <c r="K437" s="67" t="s">
        <v>3447</v>
      </c>
      <c r="L437" s="67" t="s">
        <v>22</v>
      </c>
      <c r="M437" s="71" t="s">
        <v>1232</v>
      </c>
      <c r="N437" s="73" t="str">
        <f t="shared" si="6"/>
        <v>http://www.tandfebooks.com/isbn/9780203887820</v>
      </c>
    </row>
    <row r="438" spans="1:14">
      <c r="A438" s="67">
        <v>437</v>
      </c>
      <c r="B438" s="67" t="s">
        <v>14</v>
      </c>
      <c r="C438" s="67" t="s">
        <v>3365</v>
      </c>
      <c r="D438" s="68" t="s">
        <v>3366</v>
      </c>
      <c r="E438" s="68" t="s">
        <v>3367</v>
      </c>
      <c r="F438" s="67" t="s">
        <v>3368</v>
      </c>
      <c r="G438" s="67" t="s">
        <v>3369</v>
      </c>
      <c r="H438" s="67" t="s">
        <v>3370</v>
      </c>
      <c r="I438" s="67" t="s">
        <v>1206</v>
      </c>
      <c r="J438" s="67" t="s">
        <v>1206</v>
      </c>
      <c r="K438" s="67" t="s">
        <v>3371</v>
      </c>
      <c r="L438" s="67" t="s">
        <v>22</v>
      </c>
      <c r="M438" s="71" t="s">
        <v>1232</v>
      </c>
      <c r="N438" s="73" t="str">
        <f t="shared" si="6"/>
        <v>http://www.tandfebooks.com/isbn/9780203894415</v>
      </c>
    </row>
    <row r="439" spans="1:14">
      <c r="A439" s="67">
        <v>438</v>
      </c>
      <c r="B439" s="67" t="s">
        <v>14</v>
      </c>
      <c r="C439" s="67" t="s">
        <v>2595</v>
      </c>
      <c r="D439" s="68" t="s">
        <v>1530</v>
      </c>
      <c r="E439" s="68" t="s">
        <v>1531</v>
      </c>
      <c r="F439" s="67" t="s">
        <v>2596</v>
      </c>
      <c r="G439" s="67" t="s">
        <v>2597</v>
      </c>
      <c r="H439" s="67" t="s">
        <v>2598</v>
      </c>
      <c r="I439" s="67" t="s">
        <v>1206</v>
      </c>
      <c r="J439" s="67" t="s">
        <v>1206</v>
      </c>
      <c r="K439" s="67" t="s">
        <v>2599</v>
      </c>
      <c r="L439" s="67" t="s">
        <v>22</v>
      </c>
      <c r="M439" s="71" t="s">
        <v>1232</v>
      </c>
      <c r="N439" s="73" t="str">
        <f t="shared" si="6"/>
        <v>http://www.tandfebooks.com/isbn/9780203002926</v>
      </c>
    </row>
    <row r="440" spans="1:14">
      <c r="A440" s="67">
        <v>439</v>
      </c>
      <c r="B440" s="67" t="s">
        <v>14</v>
      </c>
      <c r="C440" s="67" t="s">
        <v>4994</v>
      </c>
      <c r="D440" s="68" t="s">
        <v>4784</v>
      </c>
      <c r="E440" s="68" t="s">
        <v>4995</v>
      </c>
      <c r="F440" s="67" t="s">
        <v>4996</v>
      </c>
      <c r="G440" s="67" t="s">
        <v>4997</v>
      </c>
      <c r="H440" s="67" t="s">
        <v>4998</v>
      </c>
      <c r="I440" s="67" t="s">
        <v>1206</v>
      </c>
      <c r="J440" s="67" t="s">
        <v>1206</v>
      </c>
      <c r="K440" s="67" t="s">
        <v>4999</v>
      </c>
      <c r="L440" s="67" t="s">
        <v>22</v>
      </c>
      <c r="M440" s="71" t="s">
        <v>1232</v>
      </c>
      <c r="N440" s="73" t="str">
        <f t="shared" si="6"/>
        <v>http://www.tandfebooks.com/isbn/9780203890806</v>
      </c>
    </row>
    <row r="441" spans="1:14">
      <c r="A441" s="67">
        <v>440</v>
      </c>
      <c r="B441" s="67" t="s">
        <v>14</v>
      </c>
      <c r="C441" s="67" t="s">
        <v>3842</v>
      </c>
      <c r="D441" s="68" t="s">
        <v>3843</v>
      </c>
      <c r="E441" s="68" t="s">
        <v>3844</v>
      </c>
      <c r="F441" s="67" t="s">
        <v>3845</v>
      </c>
      <c r="G441" s="67" t="s">
        <v>3846</v>
      </c>
      <c r="H441" s="67" t="s">
        <v>3847</v>
      </c>
      <c r="I441" s="67" t="s">
        <v>1206</v>
      </c>
      <c r="J441" s="67" t="s">
        <v>1206</v>
      </c>
      <c r="K441" s="67" t="s">
        <v>3848</v>
      </c>
      <c r="L441" s="67" t="s">
        <v>22</v>
      </c>
      <c r="M441" s="71" t="s">
        <v>1232</v>
      </c>
      <c r="N441" s="73" t="str">
        <f t="shared" si="6"/>
        <v>http://www.tandfebooks.com/isbn/9780203895634</v>
      </c>
    </row>
    <row r="442" spans="1:14">
      <c r="A442" s="67">
        <v>441</v>
      </c>
      <c r="B442" s="67" t="s">
        <v>14</v>
      </c>
      <c r="C442" s="67" t="s">
        <v>2600</v>
      </c>
      <c r="D442" s="68" t="s">
        <v>2601</v>
      </c>
      <c r="E442" s="68" t="s">
        <v>2602</v>
      </c>
      <c r="F442" s="67" t="s">
        <v>2603</v>
      </c>
      <c r="G442" s="67" t="s">
        <v>2604</v>
      </c>
      <c r="H442" s="67" t="s">
        <v>2605</v>
      </c>
      <c r="I442" s="67" t="s">
        <v>1206</v>
      </c>
      <c r="J442" s="67" t="s">
        <v>1206</v>
      </c>
      <c r="K442" s="67" t="s">
        <v>2606</v>
      </c>
      <c r="L442" s="67" t="s">
        <v>22</v>
      </c>
      <c r="M442" s="71" t="s">
        <v>1521</v>
      </c>
      <c r="N442" s="73" t="str">
        <f t="shared" si="6"/>
        <v>http://www.tandfebooks.com/isbn/9780203934425</v>
      </c>
    </row>
    <row r="443" spans="1:14">
      <c r="A443" s="67">
        <v>442</v>
      </c>
      <c r="B443" s="67" t="s">
        <v>14</v>
      </c>
      <c r="C443" s="67" t="s">
        <v>1373</v>
      </c>
      <c r="D443" s="68" t="s">
        <v>1374</v>
      </c>
      <c r="E443" s="68" t="s">
        <v>1375</v>
      </c>
      <c r="F443" s="67" t="s">
        <v>1376</v>
      </c>
      <c r="G443" s="67" t="s">
        <v>1377</v>
      </c>
      <c r="H443" s="67" t="s">
        <v>1378</v>
      </c>
      <c r="I443" s="67" t="s">
        <v>1206</v>
      </c>
      <c r="J443" s="67" t="s">
        <v>1206</v>
      </c>
      <c r="K443" s="67" t="s">
        <v>1379</v>
      </c>
      <c r="L443" s="67" t="s">
        <v>22</v>
      </c>
      <c r="M443" s="71" t="s">
        <v>1224</v>
      </c>
      <c r="N443" s="73" t="str">
        <f t="shared" si="6"/>
        <v>http://www.tandfebooks.com/isbn/9780203873809</v>
      </c>
    </row>
    <row r="444" spans="1:14">
      <c r="A444" s="67">
        <v>443</v>
      </c>
      <c r="B444" s="67" t="s">
        <v>14</v>
      </c>
      <c r="C444" s="67" t="s">
        <v>2038</v>
      </c>
      <c r="D444" s="68" t="s">
        <v>2039</v>
      </c>
      <c r="E444" s="68" t="s">
        <v>220</v>
      </c>
      <c r="F444" s="67" t="s">
        <v>2040</v>
      </c>
      <c r="G444" s="67" t="s">
        <v>2041</v>
      </c>
      <c r="H444" s="67" t="s">
        <v>2042</v>
      </c>
      <c r="I444" s="67" t="s">
        <v>1206</v>
      </c>
      <c r="J444" s="67" t="s">
        <v>1206</v>
      </c>
      <c r="K444" s="67" t="s">
        <v>2043</v>
      </c>
      <c r="L444" s="67" t="s">
        <v>22</v>
      </c>
      <c r="M444" s="71" t="s">
        <v>1521</v>
      </c>
      <c r="N444" s="73" t="str">
        <f t="shared" si="6"/>
        <v>http://www.tandfebooks.com/isbn/9780203940136</v>
      </c>
    </row>
    <row r="445" spans="1:14">
      <c r="A445" s="67">
        <v>444</v>
      </c>
      <c r="B445" s="67" t="s">
        <v>14</v>
      </c>
      <c r="C445" s="67" t="s">
        <v>1514</v>
      </c>
      <c r="D445" s="68" t="s">
        <v>1515</v>
      </c>
      <c r="E445" s="68" t="s">
        <v>1516</v>
      </c>
      <c r="F445" s="67" t="s">
        <v>1517</v>
      </c>
      <c r="G445" s="67" t="s">
        <v>1518</v>
      </c>
      <c r="H445" s="67" t="s">
        <v>1519</v>
      </c>
      <c r="I445" s="67" t="s">
        <v>1206</v>
      </c>
      <c r="J445" s="67" t="s">
        <v>1206</v>
      </c>
      <c r="K445" s="67" t="s">
        <v>1520</v>
      </c>
      <c r="L445" s="67" t="s">
        <v>22</v>
      </c>
      <c r="M445" s="71" t="s">
        <v>1521</v>
      </c>
      <c r="N445" s="73" t="str">
        <f t="shared" si="6"/>
        <v>http://www.tandfebooks.com/isbn/9780203098806</v>
      </c>
    </row>
    <row r="446" spans="1:14">
      <c r="A446" s="67">
        <v>445</v>
      </c>
      <c r="B446" s="67" t="s">
        <v>14</v>
      </c>
      <c r="C446" s="67" t="s">
        <v>4709</v>
      </c>
      <c r="D446" s="68" t="s">
        <v>4710</v>
      </c>
      <c r="E446" s="68" t="s">
        <v>4711</v>
      </c>
      <c r="F446" s="67" t="s">
        <v>4712</v>
      </c>
      <c r="G446" s="67" t="s">
        <v>4713</v>
      </c>
      <c r="H446" s="67" t="s">
        <v>4714</v>
      </c>
      <c r="I446" s="67" t="s">
        <v>1206</v>
      </c>
      <c r="J446" s="67" t="s">
        <v>1206</v>
      </c>
      <c r="K446" s="67" t="s">
        <v>4715</v>
      </c>
      <c r="L446" s="67" t="s">
        <v>22</v>
      </c>
      <c r="M446" s="71" t="s">
        <v>1224</v>
      </c>
      <c r="N446" s="73" t="str">
        <f t="shared" si="6"/>
        <v>http://www.tandfebooks.com/isbn/9780203877722</v>
      </c>
    </row>
    <row r="447" spans="1:14">
      <c r="A447" s="67">
        <v>446</v>
      </c>
      <c r="B447" s="67" t="s">
        <v>14</v>
      </c>
      <c r="C447" s="67" t="s">
        <v>2714</v>
      </c>
      <c r="D447" s="68" t="s">
        <v>2715</v>
      </c>
      <c r="E447" s="68" t="s">
        <v>2716</v>
      </c>
      <c r="F447" s="67" t="s">
        <v>2717</v>
      </c>
      <c r="G447" s="67" t="s">
        <v>2718</v>
      </c>
      <c r="H447" s="67" t="s">
        <v>2719</v>
      </c>
      <c r="I447" s="67" t="s">
        <v>1206</v>
      </c>
      <c r="J447" s="67" t="s">
        <v>1419</v>
      </c>
      <c r="K447" s="67" t="s">
        <v>2720</v>
      </c>
      <c r="L447" s="67" t="s">
        <v>22</v>
      </c>
      <c r="M447" s="71" t="s">
        <v>1224</v>
      </c>
      <c r="N447" s="73" t="str">
        <f t="shared" si="6"/>
        <v>http://www.tandfebooks.com/isbn/9780203869628</v>
      </c>
    </row>
    <row r="448" spans="1:14">
      <c r="A448" s="67">
        <v>447</v>
      </c>
      <c r="B448" s="67" t="s">
        <v>14</v>
      </c>
      <c r="C448" s="67" t="s">
        <v>4194</v>
      </c>
      <c r="D448" s="68" t="s">
        <v>4195</v>
      </c>
      <c r="E448" s="68" t="s">
        <v>4196</v>
      </c>
      <c r="F448" s="67" t="s">
        <v>4197</v>
      </c>
      <c r="G448" s="67" t="s">
        <v>4198</v>
      </c>
      <c r="H448" s="67" t="s">
        <v>4199</v>
      </c>
      <c r="I448" s="67" t="s">
        <v>1206</v>
      </c>
      <c r="J448" s="67" t="s">
        <v>1206</v>
      </c>
      <c r="K448" s="67" t="s">
        <v>4200</v>
      </c>
      <c r="L448" s="67" t="s">
        <v>22</v>
      </c>
      <c r="M448" s="71" t="s">
        <v>1232</v>
      </c>
      <c r="N448" s="73" t="str">
        <f t="shared" si="6"/>
        <v>http://www.tandfebooks.com/isbn/9780203929506</v>
      </c>
    </row>
    <row r="449" spans="1:14">
      <c r="A449" s="67">
        <v>448</v>
      </c>
      <c r="B449" s="67" t="s">
        <v>14</v>
      </c>
      <c r="C449" s="67" t="s">
        <v>2735</v>
      </c>
      <c r="D449" s="68" t="s">
        <v>2736</v>
      </c>
      <c r="E449" s="68" t="s">
        <v>2723</v>
      </c>
      <c r="F449" s="67" t="s">
        <v>2737</v>
      </c>
      <c r="G449" s="67" t="s">
        <v>2738</v>
      </c>
      <c r="H449" s="67" t="s">
        <v>2739</v>
      </c>
      <c r="I449" s="67" t="s">
        <v>1206</v>
      </c>
      <c r="J449" s="67" t="s">
        <v>1206</v>
      </c>
      <c r="K449" s="67" t="s">
        <v>2740</v>
      </c>
      <c r="L449" s="67" t="s">
        <v>22</v>
      </c>
      <c r="M449" s="71" t="s">
        <v>1232</v>
      </c>
      <c r="N449" s="73" t="str">
        <f t="shared" si="6"/>
        <v>http://www.tandfebooks.com/isbn/9780203891681</v>
      </c>
    </row>
    <row r="450" spans="1:14">
      <c r="A450" s="67">
        <v>449</v>
      </c>
      <c r="B450" s="67" t="s">
        <v>14</v>
      </c>
      <c r="C450" s="67" t="s">
        <v>5209</v>
      </c>
      <c r="D450" s="68" t="s">
        <v>5210</v>
      </c>
      <c r="E450" s="68" t="s">
        <v>5211</v>
      </c>
      <c r="F450" s="67" t="s">
        <v>5212</v>
      </c>
      <c r="G450" s="67" t="s">
        <v>5213</v>
      </c>
      <c r="H450" s="67" t="s">
        <v>5214</v>
      </c>
      <c r="I450" s="67" t="s">
        <v>1206</v>
      </c>
      <c r="J450" s="67" t="s">
        <v>1206</v>
      </c>
      <c r="K450" s="67" t="s">
        <v>5215</v>
      </c>
      <c r="L450" s="67" t="s">
        <v>22</v>
      </c>
      <c r="M450" s="71" t="s">
        <v>1232</v>
      </c>
      <c r="N450" s="73" t="str">
        <f t="shared" ref="N450:N513" si="7">HYPERLINK("http://www.tandfebooks.com/isbn/" &amp; F450)</f>
        <v>http://www.tandfebooks.com/isbn/9780203927397</v>
      </c>
    </row>
    <row r="451" spans="1:14">
      <c r="A451" s="67">
        <v>450</v>
      </c>
      <c r="B451" s="67" t="s">
        <v>14</v>
      </c>
      <c r="C451" s="67" t="s">
        <v>2721</v>
      </c>
      <c r="D451" s="68" t="s">
        <v>2722</v>
      </c>
      <c r="E451" s="68" t="s">
        <v>2723</v>
      </c>
      <c r="F451" s="67" t="s">
        <v>2724</v>
      </c>
      <c r="G451" s="67" t="s">
        <v>2725</v>
      </c>
      <c r="H451" s="67" t="s">
        <v>2726</v>
      </c>
      <c r="I451" s="67" t="s">
        <v>1206</v>
      </c>
      <c r="J451" s="67" t="s">
        <v>1206</v>
      </c>
      <c r="K451" s="67" t="s">
        <v>2727</v>
      </c>
      <c r="L451" s="67" t="s">
        <v>22</v>
      </c>
      <c r="M451" s="71" t="s">
        <v>1232</v>
      </c>
      <c r="N451" s="73" t="str">
        <f t="shared" si="7"/>
        <v>http://www.tandfebooks.com/isbn/9780203929384</v>
      </c>
    </row>
    <row r="452" spans="1:14">
      <c r="A452" s="67">
        <v>451</v>
      </c>
      <c r="B452" s="67" t="s">
        <v>14</v>
      </c>
      <c r="C452" s="67" t="s">
        <v>3624</v>
      </c>
      <c r="D452" s="68" t="s">
        <v>2722</v>
      </c>
      <c r="E452" s="68" t="s">
        <v>3625</v>
      </c>
      <c r="F452" s="67" t="s">
        <v>3626</v>
      </c>
      <c r="G452" s="67" t="s">
        <v>3627</v>
      </c>
      <c r="H452" s="67" t="s">
        <v>3628</v>
      </c>
      <c r="I452" s="67" t="s">
        <v>1206</v>
      </c>
      <c r="J452" s="67" t="s">
        <v>1419</v>
      </c>
      <c r="K452" s="67" t="s">
        <v>3629</v>
      </c>
      <c r="L452" s="67" t="s">
        <v>22</v>
      </c>
      <c r="M452" s="71" t="s">
        <v>1232</v>
      </c>
      <c r="N452" s="73" t="str">
        <f t="shared" si="7"/>
        <v>http://www.tandfebooks.com/isbn/9780203930014</v>
      </c>
    </row>
    <row r="453" spans="1:14">
      <c r="A453" s="67">
        <v>452</v>
      </c>
      <c r="B453" s="67" t="s">
        <v>14</v>
      </c>
      <c r="C453" s="67" t="s">
        <v>5202</v>
      </c>
      <c r="D453" s="68" t="s">
        <v>5203</v>
      </c>
      <c r="E453" s="68" t="s">
        <v>5204</v>
      </c>
      <c r="F453" s="67" t="s">
        <v>5205</v>
      </c>
      <c r="G453" s="67" t="s">
        <v>5206</v>
      </c>
      <c r="H453" s="67" t="s">
        <v>5207</v>
      </c>
      <c r="I453" s="67" t="s">
        <v>1206</v>
      </c>
      <c r="J453" s="67" t="s">
        <v>1206</v>
      </c>
      <c r="K453" s="67" t="s">
        <v>5208</v>
      </c>
      <c r="L453" s="67" t="s">
        <v>22</v>
      </c>
      <c r="M453" s="71" t="s">
        <v>1232</v>
      </c>
      <c r="N453" s="73" t="str">
        <f t="shared" si="7"/>
        <v>http://www.tandfebooks.com/isbn/9780203895658</v>
      </c>
    </row>
    <row r="454" spans="1:14">
      <c r="A454" s="67">
        <v>453</v>
      </c>
      <c r="B454" s="67" t="s">
        <v>14</v>
      </c>
      <c r="C454" s="67" t="s">
        <v>4207</v>
      </c>
      <c r="D454" s="68" t="s">
        <v>4208</v>
      </c>
      <c r="E454" s="68" t="s">
        <v>3575</v>
      </c>
      <c r="F454" s="67" t="s">
        <v>4209</v>
      </c>
      <c r="G454" s="67" t="s">
        <v>4210</v>
      </c>
      <c r="H454" s="67" t="s">
        <v>4211</v>
      </c>
      <c r="I454" s="67" t="s">
        <v>1206</v>
      </c>
      <c r="J454" s="67" t="s">
        <v>1206</v>
      </c>
      <c r="K454" s="67" t="s">
        <v>4212</v>
      </c>
      <c r="L454" s="67" t="s">
        <v>22</v>
      </c>
      <c r="M454" s="71" t="s">
        <v>1224</v>
      </c>
      <c r="N454" s="73" t="str">
        <f t="shared" si="7"/>
        <v>http://www.tandfebooks.com/isbn/9780203877418</v>
      </c>
    </row>
    <row r="455" spans="1:14">
      <c r="A455" s="67">
        <v>454</v>
      </c>
      <c r="B455" s="67" t="s">
        <v>14</v>
      </c>
      <c r="C455" s="67" t="s">
        <v>4696</v>
      </c>
      <c r="D455" s="68" t="s">
        <v>4697</v>
      </c>
      <c r="E455" s="68" t="s">
        <v>4698</v>
      </c>
      <c r="F455" s="67" t="s">
        <v>4699</v>
      </c>
      <c r="G455" s="67" t="s">
        <v>4700</v>
      </c>
      <c r="H455" s="67" t="s">
        <v>4701</v>
      </c>
      <c r="I455" s="67" t="s">
        <v>1206</v>
      </c>
      <c r="J455" s="67" t="s">
        <v>1206</v>
      </c>
      <c r="K455" s="67" t="s">
        <v>4702</v>
      </c>
      <c r="L455" s="67" t="s">
        <v>22</v>
      </c>
      <c r="M455" s="71" t="s">
        <v>2409</v>
      </c>
      <c r="N455" s="73" t="str">
        <f t="shared" si="7"/>
        <v>http://www.tandfebooks.com/isbn/9780203508367</v>
      </c>
    </row>
    <row r="456" spans="1:14">
      <c r="A456" s="67">
        <v>455</v>
      </c>
      <c r="B456" s="67" t="s">
        <v>14</v>
      </c>
      <c r="C456" s="67" t="s">
        <v>2759</v>
      </c>
      <c r="D456" s="68" t="s">
        <v>2760</v>
      </c>
      <c r="E456" s="68" t="s">
        <v>2761</v>
      </c>
      <c r="F456" s="67" t="s">
        <v>2762</v>
      </c>
      <c r="G456" s="67" t="s">
        <v>2763</v>
      </c>
      <c r="H456" s="67" t="s">
        <v>2764</v>
      </c>
      <c r="I456" s="67" t="s">
        <v>1206</v>
      </c>
      <c r="J456" s="67" t="s">
        <v>1206</v>
      </c>
      <c r="K456" s="67" t="s">
        <v>2765</v>
      </c>
      <c r="L456" s="67" t="s">
        <v>22</v>
      </c>
      <c r="M456" s="71" t="s">
        <v>1232</v>
      </c>
      <c r="N456" s="73" t="str">
        <f t="shared" si="7"/>
        <v>http://www.tandfebooks.com/isbn/9780203890837</v>
      </c>
    </row>
    <row r="457" spans="1:14">
      <c r="A457" s="67">
        <v>456</v>
      </c>
      <c r="B457" s="67" t="s">
        <v>5361</v>
      </c>
      <c r="C457" s="67" t="s">
        <v>5712</v>
      </c>
      <c r="D457" s="68" t="s">
        <v>5404</v>
      </c>
      <c r="E457" s="68" t="s">
        <v>5713</v>
      </c>
      <c r="F457" s="67" t="s">
        <v>5714</v>
      </c>
      <c r="G457" s="67" t="s">
        <v>5715</v>
      </c>
      <c r="H457" s="67" t="s">
        <v>5716</v>
      </c>
      <c r="I457" s="67" t="s">
        <v>1206</v>
      </c>
      <c r="J457" s="67" t="s">
        <v>1206</v>
      </c>
      <c r="K457" s="67" t="s">
        <v>5717</v>
      </c>
      <c r="L457" s="67" t="s">
        <v>1585</v>
      </c>
      <c r="M457" s="71" t="s">
        <v>1232</v>
      </c>
      <c r="N457" s="73" t="str">
        <f t="shared" si="7"/>
        <v>http://www.tandfebooks.com/isbn/9780203931332</v>
      </c>
    </row>
    <row r="458" spans="1:14">
      <c r="A458" s="67">
        <v>457</v>
      </c>
      <c r="B458" s="67" t="s">
        <v>5361</v>
      </c>
      <c r="C458" s="67" t="s">
        <v>5403</v>
      </c>
      <c r="D458" s="68" t="s">
        <v>5404</v>
      </c>
      <c r="E458" s="68" t="s">
        <v>5405</v>
      </c>
      <c r="F458" s="67" t="s">
        <v>5406</v>
      </c>
      <c r="G458" s="67" t="s">
        <v>5407</v>
      </c>
      <c r="H458" s="67" t="s">
        <v>5408</v>
      </c>
      <c r="I458" s="67" t="s">
        <v>1206</v>
      </c>
      <c r="J458" s="67" t="s">
        <v>1206</v>
      </c>
      <c r="K458" s="67" t="s">
        <v>5409</v>
      </c>
      <c r="L458" s="67" t="s">
        <v>1585</v>
      </c>
      <c r="M458" s="71" t="s">
        <v>1232</v>
      </c>
      <c r="N458" s="73" t="str">
        <f t="shared" si="7"/>
        <v>http://www.tandfebooks.com/isbn/9780203927830</v>
      </c>
    </row>
    <row r="459" spans="1:14">
      <c r="A459" s="67">
        <v>458</v>
      </c>
      <c r="B459" s="67" t="s">
        <v>14</v>
      </c>
      <c r="C459" s="67" t="s">
        <v>4014</v>
      </c>
      <c r="D459" s="68" t="s">
        <v>234</v>
      </c>
      <c r="E459" s="68" t="s">
        <v>4015</v>
      </c>
      <c r="F459" s="67" t="s">
        <v>4016</v>
      </c>
      <c r="G459" s="67" t="s">
        <v>4017</v>
      </c>
      <c r="H459" s="67" t="s">
        <v>4018</v>
      </c>
      <c r="I459" s="67" t="s">
        <v>1206</v>
      </c>
      <c r="J459" s="67" t="s">
        <v>1206</v>
      </c>
      <c r="K459" s="67" t="s">
        <v>4019</v>
      </c>
      <c r="L459" s="67" t="s">
        <v>22</v>
      </c>
      <c r="M459" s="71" t="s">
        <v>1224</v>
      </c>
      <c r="N459" s="73" t="str">
        <f t="shared" si="7"/>
        <v>http://www.tandfebooks.com/isbn/9780203858172</v>
      </c>
    </row>
    <row r="460" spans="1:14">
      <c r="A460" s="67">
        <v>459</v>
      </c>
      <c r="B460" s="67" t="s">
        <v>14</v>
      </c>
      <c r="C460" s="67" t="s">
        <v>4364</v>
      </c>
      <c r="D460" s="68" t="s">
        <v>1654</v>
      </c>
      <c r="E460" s="68" t="s">
        <v>4365</v>
      </c>
      <c r="F460" s="67" t="s">
        <v>4366</v>
      </c>
      <c r="G460" s="67" t="s">
        <v>4367</v>
      </c>
      <c r="H460" s="67" t="s">
        <v>4368</v>
      </c>
      <c r="I460" s="67" t="s">
        <v>1206</v>
      </c>
      <c r="J460" s="67" t="s">
        <v>1206</v>
      </c>
      <c r="K460" s="67" t="s">
        <v>4369</v>
      </c>
      <c r="L460" s="67" t="s">
        <v>22</v>
      </c>
      <c r="M460" s="71" t="s">
        <v>1232</v>
      </c>
      <c r="N460" s="73" t="str">
        <f t="shared" si="7"/>
        <v>http://www.tandfebooks.com/isbn/9780203890165</v>
      </c>
    </row>
    <row r="461" spans="1:14">
      <c r="A461" s="67">
        <v>460</v>
      </c>
      <c r="B461" s="67" t="s">
        <v>5239</v>
      </c>
      <c r="C461" s="67" t="s">
        <v>5647</v>
      </c>
      <c r="D461" s="68" t="s">
        <v>5648</v>
      </c>
      <c r="E461" s="68" t="s">
        <v>5649</v>
      </c>
      <c r="F461" s="67" t="s">
        <v>5650</v>
      </c>
      <c r="G461" s="67" t="s">
        <v>5651</v>
      </c>
      <c r="H461" s="67" t="s">
        <v>5652</v>
      </c>
      <c r="I461" s="67" t="s">
        <v>1206</v>
      </c>
      <c r="J461" s="67" t="s">
        <v>1206</v>
      </c>
      <c r="K461" s="67" t="s">
        <v>5653</v>
      </c>
      <c r="L461" s="67" t="s">
        <v>22</v>
      </c>
      <c r="M461" s="71" t="s">
        <v>1224</v>
      </c>
      <c r="N461" s="73" t="str">
        <f t="shared" si="7"/>
        <v>http://www.tandfebooks.com/isbn/9780203878804</v>
      </c>
    </row>
    <row r="462" spans="1:14">
      <c r="A462" s="67">
        <v>461</v>
      </c>
      <c r="B462" s="67" t="s">
        <v>14</v>
      </c>
      <c r="C462" s="67" t="s">
        <v>1956</v>
      </c>
      <c r="D462" s="68" t="s">
        <v>1957</v>
      </c>
      <c r="E462" s="68" t="s">
        <v>1958</v>
      </c>
      <c r="F462" s="67" t="s">
        <v>1959</v>
      </c>
      <c r="G462" s="67" t="s">
        <v>1960</v>
      </c>
      <c r="H462" s="67" t="s">
        <v>1961</v>
      </c>
      <c r="I462" s="67" t="s">
        <v>1206</v>
      </c>
      <c r="J462" s="67" t="s">
        <v>1206</v>
      </c>
      <c r="K462" s="67" t="s">
        <v>1962</v>
      </c>
      <c r="L462" s="67" t="s">
        <v>22</v>
      </c>
      <c r="M462" s="71" t="s">
        <v>1521</v>
      </c>
      <c r="N462" s="73" t="str">
        <f t="shared" si="7"/>
        <v>http://www.tandfebooks.com/isbn/9780203877197</v>
      </c>
    </row>
    <row r="463" spans="1:14">
      <c r="A463" s="67">
        <v>462</v>
      </c>
      <c r="B463" s="67" t="s">
        <v>14</v>
      </c>
      <c r="C463" s="67" t="s">
        <v>3735</v>
      </c>
      <c r="D463" s="68" t="s">
        <v>972</v>
      </c>
      <c r="E463" s="68" t="s">
        <v>3736</v>
      </c>
      <c r="F463" s="67" t="s">
        <v>3737</v>
      </c>
      <c r="G463" s="67" t="s">
        <v>3738</v>
      </c>
      <c r="H463" s="67" t="s">
        <v>3739</v>
      </c>
      <c r="I463" s="67" t="s">
        <v>1206</v>
      </c>
      <c r="J463" s="67" t="s">
        <v>1419</v>
      </c>
      <c r="K463" s="67" t="s">
        <v>3740</v>
      </c>
      <c r="L463" s="67" t="s">
        <v>22</v>
      </c>
      <c r="M463" s="71" t="s">
        <v>1208</v>
      </c>
      <c r="N463" s="73" t="str">
        <f t="shared" si="7"/>
        <v>http://www.tandfebooks.com/isbn/9780203018989</v>
      </c>
    </row>
    <row r="464" spans="1:14">
      <c r="A464" s="67">
        <v>463</v>
      </c>
      <c r="B464" s="67" t="s">
        <v>14</v>
      </c>
      <c r="C464" s="67" t="s">
        <v>3911</v>
      </c>
      <c r="D464" s="68" t="s">
        <v>3912</v>
      </c>
      <c r="E464" s="68" t="s">
        <v>3913</v>
      </c>
      <c r="F464" s="67" t="s">
        <v>3914</v>
      </c>
      <c r="G464" s="67" t="s">
        <v>3915</v>
      </c>
      <c r="H464" s="67" t="s">
        <v>3916</v>
      </c>
      <c r="I464" s="67" t="s">
        <v>1206</v>
      </c>
      <c r="J464" s="67" t="s">
        <v>1206</v>
      </c>
      <c r="K464" s="67" t="s">
        <v>3917</v>
      </c>
      <c r="L464" s="67" t="s">
        <v>22</v>
      </c>
      <c r="M464" s="71" t="s">
        <v>1521</v>
      </c>
      <c r="N464" s="73" t="str">
        <f t="shared" si="7"/>
        <v>http://www.tandfebooks.com/isbn/9780203946381</v>
      </c>
    </row>
    <row r="465" spans="1:14">
      <c r="A465" s="67">
        <v>464</v>
      </c>
      <c r="B465" s="67" t="s">
        <v>14</v>
      </c>
      <c r="C465" s="67" t="s">
        <v>1353</v>
      </c>
      <c r="D465" s="68" t="s">
        <v>1354</v>
      </c>
      <c r="E465" s="68" t="s">
        <v>1355</v>
      </c>
      <c r="F465" s="67" t="s">
        <v>1356</v>
      </c>
      <c r="G465" s="67" t="s">
        <v>1357</v>
      </c>
      <c r="H465" s="67" t="s">
        <v>1358</v>
      </c>
      <c r="I465" s="67" t="s">
        <v>1206</v>
      </c>
      <c r="J465" s="67" t="s">
        <v>1206</v>
      </c>
      <c r="K465" s="67" t="s">
        <v>1359</v>
      </c>
      <c r="L465" s="67" t="s">
        <v>22</v>
      </c>
      <c r="M465" s="71" t="s">
        <v>1224</v>
      </c>
      <c r="N465" s="73" t="str">
        <f t="shared" si="7"/>
        <v>http://www.tandfebooks.com/isbn/9780203865255</v>
      </c>
    </row>
    <row r="466" spans="1:14">
      <c r="A466" s="67">
        <v>465</v>
      </c>
      <c r="B466" s="67" t="s">
        <v>14</v>
      </c>
      <c r="C466" s="67" t="s">
        <v>3423</v>
      </c>
      <c r="D466" s="68" t="s">
        <v>3424</v>
      </c>
      <c r="E466" s="68" t="s">
        <v>3425</v>
      </c>
      <c r="F466" s="67" t="s">
        <v>3426</v>
      </c>
      <c r="G466" s="67" t="s">
        <v>3427</v>
      </c>
      <c r="H466" s="67" t="s">
        <v>3428</v>
      </c>
      <c r="I466" s="67" t="s">
        <v>1206</v>
      </c>
      <c r="J466" s="67" t="s">
        <v>1206</v>
      </c>
      <c r="K466" s="67" t="s">
        <v>3429</v>
      </c>
      <c r="L466" s="67" t="s">
        <v>22</v>
      </c>
      <c r="M466" s="71" t="s">
        <v>1224</v>
      </c>
      <c r="N466" s="73" t="str">
        <f t="shared" si="7"/>
        <v>http://www.tandfebooks.com/isbn/9780203872987</v>
      </c>
    </row>
    <row r="467" spans="1:14">
      <c r="A467" s="67">
        <v>466</v>
      </c>
      <c r="B467" s="67" t="s">
        <v>14</v>
      </c>
      <c r="C467" s="67" t="s">
        <v>3423</v>
      </c>
      <c r="D467" s="68" t="s">
        <v>158</v>
      </c>
      <c r="E467" s="68" t="s">
        <v>3670</v>
      </c>
      <c r="F467" s="67" t="s">
        <v>3671</v>
      </c>
      <c r="G467" s="67" t="s">
        <v>3672</v>
      </c>
      <c r="H467" s="67" t="s">
        <v>3673</v>
      </c>
      <c r="I467" s="67" t="s">
        <v>1206</v>
      </c>
      <c r="J467" s="67" t="s">
        <v>1206</v>
      </c>
      <c r="K467" s="67" t="s">
        <v>3674</v>
      </c>
      <c r="L467" s="67" t="s">
        <v>22</v>
      </c>
      <c r="M467" s="71" t="s">
        <v>1224</v>
      </c>
      <c r="N467" s="73" t="str">
        <f t="shared" si="7"/>
        <v>http://www.tandfebooks.com/isbn/9780203879405</v>
      </c>
    </row>
    <row r="468" spans="1:14">
      <c r="A468" s="67">
        <v>467</v>
      </c>
      <c r="B468" s="67" t="s">
        <v>14</v>
      </c>
      <c r="C468" s="67" t="s">
        <v>3423</v>
      </c>
      <c r="D468" s="68" t="s">
        <v>5000</v>
      </c>
      <c r="E468" s="68" t="s">
        <v>5001</v>
      </c>
      <c r="F468" s="67" t="s">
        <v>5002</v>
      </c>
      <c r="G468" s="67" t="s">
        <v>5003</v>
      </c>
      <c r="H468" s="67" t="s">
        <v>5004</v>
      </c>
      <c r="I468" s="67" t="s">
        <v>1206</v>
      </c>
      <c r="J468" s="67" t="s">
        <v>1206</v>
      </c>
      <c r="K468" s="67" t="s">
        <v>5005</v>
      </c>
      <c r="L468" s="67" t="s">
        <v>22</v>
      </c>
      <c r="M468" s="71" t="s">
        <v>1208</v>
      </c>
      <c r="N468" s="73" t="str">
        <f t="shared" si="7"/>
        <v>http://www.tandfebooks.com/isbn/9780203968352</v>
      </c>
    </row>
    <row r="469" spans="1:14">
      <c r="A469" s="67">
        <v>468</v>
      </c>
      <c r="B469" s="67" t="s">
        <v>14</v>
      </c>
      <c r="C469" s="67" t="s">
        <v>1262</v>
      </c>
      <c r="D469" s="68" t="s">
        <v>661</v>
      </c>
      <c r="E469" s="68" t="s">
        <v>662</v>
      </c>
      <c r="F469" s="67" t="s">
        <v>1263</v>
      </c>
      <c r="G469" s="67" t="s">
        <v>1264</v>
      </c>
      <c r="H469" s="67" t="s">
        <v>1265</v>
      </c>
      <c r="I469" s="67" t="s">
        <v>1206</v>
      </c>
      <c r="J469" s="67" t="s">
        <v>1266</v>
      </c>
      <c r="K469" s="67" t="s">
        <v>1267</v>
      </c>
      <c r="L469" s="67" t="s">
        <v>22</v>
      </c>
      <c r="M469" s="71" t="s">
        <v>1232</v>
      </c>
      <c r="N469" s="73" t="str">
        <f t="shared" si="7"/>
        <v>http://www.tandfebooks.com/isbn/9780203891414</v>
      </c>
    </row>
    <row r="470" spans="1:14">
      <c r="A470" s="67">
        <v>469</v>
      </c>
      <c r="B470" s="67" t="s">
        <v>14</v>
      </c>
      <c r="C470" s="67" t="s">
        <v>3156</v>
      </c>
      <c r="D470" s="68" t="s">
        <v>661</v>
      </c>
      <c r="E470" s="68" t="s">
        <v>3157</v>
      </c>
      <c r="F470" s="67" t="s">
        <v>3158</v>
      </c>
      <c r="G470" s="67" t="s">
        <v>3159</v>
      </c>
      <c r="H470" s="67" t="s">
        <v>3160</v>
      </c>
      <c r="I470" s="67" t="s">
        <v>1206</v>
      </c>
      <c r="J470" s="67" t="s">
        <v>1206</v>
      </c>
      <c r="K470" s="67" t="s">
        <v>3161</v>
      </c>
      <c r="L470" s="67" t="s">
        <v>22</v>
      </c>
      <c r="M470" s="71" t="s">
        <v>1232</v>
      </c>
      <c r="N470" s="73" t="str">
        <f t="shared" si="7"/>
        <v>http://www.tandfebooks.com/isbn/9780203928707</v>
      </c>
    </row>
    <row r="471" spans="1:14">
      <c r="A471" s="67">
        <v>470</v>
      </c>
      <c r="B471" s="67" t="s">
        <v>14</v>
      </c>
      <c r="C471" s="67" t="s">
        <v>1248</v>
      </c>
      <c r="D471" s="68" t="s">
        <v>1249</v>
      </c>
      <c r="E471" s="68" t="s">
        <v>1250</v>
      </c>
      <c r="F471" s="67" t="s">
        <v>1251</v>
      </c>
      <c r="G471" s="67" t="s">
        <v>1252</v>
      </c>
      <c r="H471" s="67" t="s">
        <v>1253</v>
      </c>
      <c r="I471" s="67" t="s">
        <v>1206</v>
      </c>
      <c r="J471" s="67" t="s">
        <v>1206</v>
      </c>
      <c r="K471" s="67" t="s">
        <v>1254</v>
      </c>
      <c r="L471" s="67" t="s">
        <v>22</v>
      </c>
      <c r="M471" s="71" t="s">
        <v>1224</v>
      </c>
      <c r="N471" s="73" t="str">
        <f t="shared" si="7"/>
        <v>http://www.tandfebooks.com/isbn/9780203864265</v>
      </c>
    </row>
    <row r="472" spans="1:14">
      <c r="A472" s="67">
        <v>471</v>
      </c>
      <c r="B472" s="67" t="s">
        <v>14</v>
      </c>
      <c r="C472" s="67" t="s">
        <v>1895</v>
      </c>
      <c r="D472" s="68" t="s">
        <v>1896</v>
      </c>
      <c r="E472" s="68" t="s">
        <v>1897</v>
      </c>
      <c r="F472" s="67" t="s">
        <v>1898</v>
      </c>
      <c r="G472" s="67" t="s">
        <v>1899</v>
      </c>
      <c r="H472" s="67" t="s">
        <v>1900</v>
      </c>
      <c r="I472" s="67" t="s">
        <v>1206</v>
      </c>
      <c r="J472" s="67" t="s">
        <v>1206</v>
      </c>
      <c r="K472" s="67" t="s">
        <v>1901</v>
      </c>
      <c r="L472" s="67" t="s">
        <v>22</v>
      </c>
      <c r="M472" s="71" t="s">
        <v>1224</v>
      </c>
      <c r="N472" s="73" t="str">
        <f t="shared" si="7"/>
        <v>http://www.tandfebooks.com/isbn/9780203880456</v>
      </c>
    </row>
    <row r="473" spans="1:14">
      <c r="A473" s="67">
        <v>472</v>
      </c>
      <c r="B473" s="67" t="s">
        <v>14</v>
      </c>
      <c r="C473" s="67" t="s">
        <v>1200</v>
      </c>
      <c r="D473" s="68" t="s">
        <v>1201</v>
      </c>
      <c r="E473" s="68" t="s">
        <v>1202</v>
      </c>
      <c r="F473" s="67" t="s">
        <v>1203</v>
      </c>
      <c r="G473" s="67" t="s">
        <v>1204</v>
      </c>
      <c r="H473" s="67" t="s">
        <v>1205</v>
      </c>
      <c r="I473" s="67" t="s">
        <v>1206</v>
      </c>
      <c r="J473" s="67" t="s">
        <v>1206</v>
      </c>
      <c r="K473" s="67" t="s">
        <v>1207</v>
      </c>
      <c r="L473" s="67" t="s">
        <v>22</v>
      </c>
      <c r="M473" s="71" t="s">
        <v>1208</v>
      </c>
      <c r="N473" s="73" t="str">
        <f t="shared" si="7"/>
        <v>http://www.tandfebooks.com/isbn/9780203307106</v>
      </c>
    </row>
    <row r="474" spans="1:14">
      <c r="A474" s="67">
        <v>473</v>
      </c>
      <c r="B474" s="67" t="s">
        <v>14</v>
      </c>
      <c r="C474" s="67" t="s">
        <v>3959</v>
      </c>
      <c r="D474" s="68" t="s">
        <v>3960</v>
      </c>
      <c r="E474" s="68" t="s">
        <v>3961</v>
      </c>
      <c r="F474" s="67" t="s">
        <v>3962</v>
      </c>
      <c r="G474" s="67" t="s">
        <v>3963</v>
      </c>
      <c r="H474" s="67" t="s">
        <v>3964</v>
      </c>
      <c r="I474" s="67" t="s">
        <v>1206</v>
      </c>
      <c r="J474" s="67" t="s">
        <v>1206</v>
      </c>
      <c r="K474" s="67" t="s">
        <v>3965</v>
      </c>
      <c r="L474" s="67" t="s">
        <v>22</v>
      </c>
      <c r="M474" s="71" t="s">
        <v>1521</v>
      </c>
      <c r="N474" s="73" t="str">
        <f t="shared" si="7"/>
        <v>http://www.tandfebooks.com/isbn/9780203968147</v>
      </c>
    </row>
    <row r="475" spans="1:14">
      <c r="A475" s="67">
        <v>474</v>
      </c>
      <c r="B475" s="67" t="s">
        <v>14</v>
      </c>
      <c r="C475" s="67" t="s">
        <v>2621</v>
      </c>
      <c r="D475" s="68" t="s">
        <v>2622</v>
      </c>
      <c r="E475" s="68" t="s">
        <v>2623</v>
      </c>
      <c r="F475" s="67" t="s">
        <v>2624</v>
      </c>
      <c r="G475" s="67" t="s">
        <v>2625</v>
      </c>
      <c r="H475" s="67" t="s">
        <v>2626</v>
      </c>
      <c r="I475" s="67" t="s">
        <v>1206</v>
      </c>
      <c r="J475" s="67" t="s">
        <v>1206</v>
      </c>
      <c r="K475" s="67" t="s">
        <v>2627</v>
      </c>
      <c r="L475" s="67" t="s">
        <v>22</v>
      </c>
      <c r="M475" s="71" t="s">
        <v>1521</v>
      </c>
      <c r="N475" s="73" t="str">
        <f t="shared" si="7"/>
        <v>http://www.tandfebooks.com/isbn/9780203934135</v>
      </c>
    </row>
    <row r="476" spans="1:14">
      <c r="A476" s="67">
        <v>475</v>
      </c>
      <c r="B476" s="67" t="s">
        <v>14</v>
      </c>
      <c r="C476" s="67" t="s">
        <v>5027</v>
      </c>
      <c r="D476" s="68" t="s">
        <v>5028</v>
      </c>
      <c r="E476" s="68" t="s">
        <v>5029</v>
      </c>
      <c r="F476" s="67" t="s">
        <v>5030</v>
      </c>
      <c r="G476" s="67" t="s">
        <v>5031</v>
      </c>
      <c r="H476" s="67" t="s">
        <v>5032</v>
      </c>
      <c r="I476" s="67" t="s">
        <v>1206</v>
      </c>
      <c r="J476" s="67" t="s">
        <v>1206</v>
      </c>
      <c r="K476" s="67" t="s">
        <v>5033</v>
      </c>
      <c r="L476" s="67" t="s">
        <v>22</v>
      </c>
      <c r="M476" s="71" t="s">
        <v>1521</v>
      </c>
      <c r="N476" s="73" t="str">
        <f t="shared" si="7"/>
        <v>http://www.tandfebooks.com/isbn/9780203939857</v>
      </c>
    </row>
    <row r="477" spans="1:14">
      <c r="A477" s="67">
        <v>476</v>
      </c>
      <c r="B477" s="67" t="s">
        <v>14</v>
      </c>
      <c r="C477" s="67" t="s">
        <v>4096</v>
      </c>
      <c r="D477" s="68" t="s">
        <v>4097</v>
      </c>
      <c r="E477" s="68" t="s">
        <v>4098</v>
      </c>
      <c r="F477" s="67" t="s">
        <v>4099</v>
      </c>
      <c r="G477" s="67" t="s">
        <v>4100</v>
      </c>
      <c r="H477" s="67" t="s">
        <v>4101</v>
      </c>
      <c r="I477" s="67" t="s">
        <v>1206</v>
      </c>
      <c r="J477" s="67" t="s">
        <v>1206</v>
      </c>
      <c r="K477" s="67" t="s">
        <v>4102</v>
      </c>
      <c r="L477" s="67" t="s">
        <v>22</v>
      </c>
      <c r="M477" s="71" t="s">
        <v>1208</v>
      </c>
      <c r="N477" s="73" t="str">
        <f t="shared" si="7"/>
        <v>http://www.tandfebooks.com/isbn/9780203008393</v>
      </c>
    </row>
    <row r="478" spans="1:14">
      <c r="A478" s="67">
        <v>477</v>
      </c>
      <c r="B478" s="67" t="s">
        <v>14</v>
      </c>
      <c r="C478" s="67" t="s">
        <v>4613</v>
      </c>
      <c r="D478" s="68" t="s">
        <v>4614</v>
      </c>
      <c r="E478" s="68" t="s">
        <v>4615</v>
      </c>
      <c r="F478" s="67" t="s">
        <v>4616</v>
      </c>
      <c r="G478" s="67" t="s">
        <v>4617</v>
      </c>
      <c r="H478" s="67" t="s">
        <v>4618</v>
      </c>
      <c r="I478" s="67" t="s">
        <v>1206</v>
      </c>
      <c r="J478" s="67" t="s">
        <v>1206</v>
      </c>
      <c r="K478" s="67" t="s">
        <v>4619</v>
      </c>
      <c r="L478" s="67" t="s">
        <v>22</v>
      </c>
      <c r="M478" s="71" t="s">
        <v>1521</v>
      </c>
      <c r="N478" s="73" t="str">
        <f t="shared" si="7"/>
        <v>http://www.tandfebooks.com/isbn/9780203939253</v>
      </c>
    </row>
    <row r="479" spans="1:14">
      <c r="A479" s="67">
        <v>478</v>
      </c>
      <c r="B479" s="67" t="s">
        <v>14</v>
      </c>
      <c r="C479" s="67" t="s">
        <v>2341</v>
      </c>
      <c r="D479" s="68" t="s">
        <v>2342</v>
      </c>
      <c r="E479" s="68" t="s">
        <v>2343</v>
      </c>
      <c r="F479" s="67" t="s">
        <v>2344</v>
      </c>
      <c r="G479" s="67" t="s">
        <v>2345</v>
      </c>
      <c r="H479" s="67" t="s">
        <v>2346</v>
      </c>
      <c r="I479" s="67" t="s">
        <v>1206</v>
      </c>
      <c r="J479" s="67" t="s">
        <v>1206</v>
      </c>
      <c r="K479" s="67" t="s">
        <v>2347</v>
      </c>
      <c r="L479" s="67" t="s">
        <v>22</v>
      </c>
      <c r="M479" s="71" t="s">
        <v>1224</v>
      </c>
      <c r="N479" s="73" t="str">
        <f t="shared" si="7"/>
        <v>http://www.tandfebooks.com/isbn/9780203863046</v>
      </c>
    </row>
    <row r="480" spans="1:14">
      <c r="A480" s="67">
        <v>479</v>
      </c>
      <c r="B480" s="67" t="s">
        <v>14</v>
      </c>
      <c r="C480" s="67" t="s">
        <v>5195</v>
      </c>
      <c r="D480" s="68" t="s">
        <v>5196</v>
      </c>
      <c r="E480" s="68" t="s">
        <v>5197</v>
      </c>
      <c r="F480" s="67" t="s">
        <v>5198</v>
      </c>
      <c r="G480" s="67" t="s">
        <v>5199</v>
      </c>
      <c r="H480" s="67" t="s">
        <v>5200</v>
      </c>
      <c r="I480" s="67" t="s">
        <v>1206</v>
      </c>
      <c r="J480" s="67" t="s">
        <v>1206</v>
      </c>
      <c r="K480" s="67" t="s">
        <v>5201</v>
      </c>
      <c r="L480" s="67" t="s">
        <v>22</v>
      </c>
      <c r="M480" s="71" t="s">
        <v>1224</v>
      </c>
      <c r="N480" s="73" t="str">
        <f t="shared" si="7"/>
        <v>http://www.tandfebooks.com/isbn/9780203882610</v>
      </c>
    </row>
    <row r="481" spans="1:14">
      <c r="A481" s="67">
        <v>480</v>
      </c>
      <c r="B481" s="67" t="s">
        <v>14</v>
      </c>
      <c r="C481" s="67" t="s">
        <v>4933</v>
      </c>
      <c r="D481" s="68" t="s">
        <v>4934</v>
      </c>
      <c r="E481" s="68" t="s">
        <v>4935</v>
      </c>
      <c r="F481" s="67" t="s">
        <v>4936</v>
      </c>
      <c r="G481" s="67" t="s">
        <v>4937</v>
      </c>
      <c r="H481" s="67" t="s">
        <v>4938</v>
      </c>
      <c r="I481" s="67" t="s">
        <v>1206</v>
      </c>
      <c r="J481" s="67" t="s">
        <v>1206</v>
      </c>
      <c r="K481" s="67" t="s">
        <v>4939</v>
      </c>
      <c r="L481" s="67" t="s">
        <v>22</v>
      </c>
      <c r="M481" s="71" t="s">
        <v>1232</v>
      </c>
      <c r="N481" s="73" t="str">
        <f t="shared" si="7"/>
        <v>http://www.tandfebooks.com/isbn/9780203891056</v>
      </c>
    </row>
    <row r="482" spans="1:14">
      <c r="A482" s="67">
        <v>481</v>
      </c>
      <c r="B482" s="67" t="s">
        <v>14</v>
      </c>
      <c r="C482" s="67" t="s">
        <v>5034</v>
      </c>
      <c r="D482" s="68" t="s">
        <v>4382</v>
      </c>
      <c r="E482" s="68" t="s">
        <v>725</v>
      </c>
      <c r="F482" s="67" t="s">
        <v>5035</v>
      </c>
      <c r="G482" s="67" t="s">
        <v>5036</v>
      </c>
      <c r="H482" s="67" t="s">
        <v>5037</v>
      </c>
      <c r="I482" s="67" t="s">
        <v>1206</v>
      </c>
      <c r="J482" s="67" t="s">
        <v>1206</v>
      </c>
      <c r="K482" s="67" t="s">
        <v>5038</v>
      </c>
      <c r="L482" s="67" t="s">
        <v>22</v>
      </c>
      <c r="M482" s="71" t="s">
        <v>1224</v>
      </c>
      <c r="N482" s="73" t="str">
        <f t="shared" si="7"/>
        <v>http://www.tandfebooks.com/isbn/9780203875872</v>
      </c>
    </row>
    <row r="483" spans="1:14">
      <c r="A483" s="67">
        <v>482</v>
      </c>
      <c r="B483" s="67" t="s">
        <v>5361</v>
      </c>
      <c r="C483" s="67" t="s">
        <v>5447</v>
      </c>
      <c r="D483" s="68" t="s">
        <v>5448</v>
      </c>
      <c r="E483" s="68" t="s">
        <v>5449</v>
      </c>
      <c r="F483" s="67" t="s">
        <v>5450</v>
      </c>
      <c r="G483" s="67" t="s">
        <v>5451</v>
      </c>
      <c r="H483" s="67" t="s">
        <v>5452</v>
      </c>
      <c r="I483" s="67" t="s">
        <v>1206</v>
      </c>
      <c r="J483" s="67" t="s">
        <v>1206</v>
      </c>
      <c r="K483" s="67" t="s">
        <v>5453</v>
      </c>
      <c r="L483" s="67" t="s">
        <v>1585</v>
      </c>
      <c r="M483" s="71" t="s">
        <v>1232</v>
      </c>
      <c r="N483" s="73" t="str">
        <f t="shared" si="7"/>
        <v>http://www.tandfebooks.com/isbn/9780203937754</v>
      </c>
    </row>
    <row r="484" spans="1:14">
      <c r="A484" s="67">
        <v>483</v>
      </c>
      <c r="B484" s="67" t="s">
        <v>5361</v>
      </c>
      <c r="C484" s="67" t="s">
        <v>5425</v>
      </c>
      <c r="D484" s="68" t="s">
        <v>5426</v>
      </c>
      <c r="E484" s="68" t="s">
        <v>5427</v>
      </c>
      <c r="F484" s="67" t="s">
        <v>5428</v>
      </c>
      <c r="G484" s="67" t="s">
        <v>5429</v>
      </c>
      <c r="H484" s="67" t="s">
        <v>5430</v>
      </c>
      <c r="I484" s="67" t="s">
        <v>1206</v>
      </c>
      <c r="J484" s="67" t="s">
        <v>1206</v>
      </c>
      <c r="K484" s="67" t="s">
        <v>5431</v>
      </c>
      <c r="L484" s="67" t="s">
        <v>22</v>
      </c>
      <c r="M484" s="71" t="s">
        <v>1232</v>
      </c>
      <c r="N484" s="73" t="str">
        <f t="shared" si="7"/>
        <v>http://www.tandfebooks.com/isbn/9780203932445</v>
      </c>
    </row>
    <row r="485" spans="1:14">
      <c r="A485" s="67">
        <v>484</v>
      </c>
      <c r="B485" s="67" t="s">
        <v>14</v>
      </c>
      <c r="C485" s="67" t="s">
        <v>2834</v>
      </c>
      <c r="D485" s="68" t="s">
        <v>2835</v>
      </c>
      <c r="E485" s="68" t="s">
        <v>1984</v>
      </c>
      <c r="F485" s="67" t="s">
        <v>2836</v>
      </c>
      <c r="G485" s="67" t="s">
        <v>2837</v>
      </c>
      <c r="H485" s="67" t="s">
        <v>2838</v>
      </c>
      <c r="I485" s="67" t="s">
        <v>1206</v>
      </c>
      <c r="J485" s="67" t="s">
        <v>1206</v>
      </c>
      <c r="K485" s="67" t="s">
        <v>2839</v>
      </c>
      <c r="L485" s="67" t="s">
        <v>22</v>
      </c>
      <c r="M485" s="71" t="s">
        <v>1232</v>
      </c>
      <c r="N485" s="73" t="str">
        <f t="shared" si="7"/>
        <v>http://www.tandfebooks.com/isbn/9780203929513</v>
      </c>
    </row>
    <row r="486" spans="1:14">
      <c r="A486" s="67">
        <v>485</v>
      </c>
      <c r="B486" s="67" t="s">
        <v>14</v>
      </c>
      <c r="C486" s="67" t="s">
        <v>3310</v>
      </c>
      <c r="D486" s="68" t="s">
        <v>3311</v>
      </c>
      <c r="E486" s="68" t="s">
        <v>3138</v>
      </c>
      <c r="F486" s="67" t="s">
        <v>3312</v>
      </c>
      <c r="G486" s="67" t="s">
        <v>3313</v>
      </c>
      <c r="H486" s="67" t="s">
        <v>3314</v>
      </c>
      <c r="I486" s="67" t="s">
        <v>1206</v>
      </c>
      <c r="J486" s="67" t="s">
        <v>1206</v>
      </c>
      <c r="K486" s="67" t="s">
        <v>3315</v>
      </c>
      <c r="L486" s="67" t="s">
        <v>22</v>
      </c>
      <c r="M486" s="71" t="s">
        <v>1232</v>
      </c>
      <c r="N486" s="73" t="str">
        <f t="shared" si="7"/>
        <v>http://www.tandfebooks.com/isbn/9780203929698</v>
      </c>
    </row>
    <row r="487" spans="1:14">
      <c r="A487" s="67">
        <v>486</v>
      </c>
      <c r="B487" s="67" t="s">
        <v>14</v>
      </c>
      <c r="C487" s="67" t="s">
        <v>3105</v>
      </c>
      <c r="D487" s="68" t="s">
        <v>2835</v>
      </c>
      <c r="E487" s="68" t="s">
        <v>3106</v>
      </c>
      <c r="F487" s="67" t="s">
        <v>3107</v>
      </c>
      <c r="G487" s="67" t="s">
        <v>3108</v>
      </c>
      <c r="H487" s="67" t="s">
        <v>3109</v>
      </c>
      <c r="I487" s="67" t="s">
        <v>1206</v>
      </c>
      <c r="J487" s="67" t="s">
        <v>1206</v>
      </c>
      <c r="K487" s="67" t="s">
        <v>3110</v>
      </c>
      <c r="L487" s="67" t="s">
        <v>22</v>
      </c>
      <c r="M487" s="71" t="s">
        <v>1232</v>
      </c>
      <c r="N487" s="73" t="str">
        <f t="shared" si="7"/>
        <v>http://www.tandfebooks.com/isbn/9780203883488</v>
      </c>
    </row>
    <row r="488" spans="1:14">
      <c r="A488" s="67">
        <v>487</v>
      </c>
      <c r="B488" s="67" t="s">
        <v>14</v>
      </c>
      <c r="C488" s="67" t="s">
        <v>2085</v>
      </c>
      <c r="D488" s="68" t="s">
        <v>2086</v>
      </c>
      <c r="E488" s="68" t="s">
        <v>2087</v>
      </c>
      <c r="F488" s="67" t="s">
        <v>2088</v>
      </c>
      <c r="G488" s="67" t="s">
        <v>2089</v>
      </c>
      <c r="H488" s="67" t="s">
        <v>2090</v>
      </c>
      <c r="I488" s="67" t="s">
        <v>1206</v>
      </c>
      <c r="J488" s="67" t="s">
        <v>1206</v>
      </c>
      <c r="K488" s="67" t="s">
        <v>2091</v>
      </c>
      <c r="L488" s="67" t="s">
        <v>22</v>
      </c>
      <c r="M488" s="71" t="s">
        <v>1224</v>
      </c>
      <c r="N488" s="73" t="str">
        <f t="shared" si="7"/>
        <v>http://www.tandfebooks.com/isbn/9780203880012</v>
      </c>
    </row>
    <row r="489" spans="1:14">
      <c r="A489" s="67">
        <v>488</v>
      </c>
      <c r="B489" s="67" t="s">
        <v>14</v>
      </c>
      <c r="C489" s="67" t="s">
        <v>2085</v>
      </c>
      <c r="D489" s="68" t="s">
        <v>2521</v>
      </c>
      <c r="E489" s="68" t="s">
        <v>2522</v>
      </c>
      <c r="F489" s="67" t="s">
        <v>2523</v>
      </c>
      <c r="G489" s="67" t="s">
        <v>2524</v>
      </c>
      <c r="H489" s="67" t="s">
        <v>2525</v>
      </c>
      <c r="I489" s="67" t="s">
        <v>1206</v>
      </c>
      <c r="J489" s="67" t="s">
        <v>1206</v>
      </c>
      <c r="K489" s="67" t="s">
        <v>2526</v>
      </c>
      <c r="L489" s="67" t="s">
        <v>22</v>
      </c>
      <c r="M489" s="71" t="s">
        <v>1232</v>
      </c>
      <c r="N489" s="73" t="str">
        <f t="shared" si="7"/>
        <v>http://www.tandfebooks.com/isbn/9780203893180</v>
      </c>
    </row>
    <row r="490" spans="1:14">
      <c r="A490" s="67">
        <v>489</v>
      </c>
      <c r="B490" s="67" t="s">
        <v>14</v>
      </c>
      <c r="C490" s="67" t="s">
        <v>3649</v>
      </c>
      <c r="D490" s="68" t="s">
        <v>3650</v>
      </c>
      <c r="E490" s="68" t="s">
        <v>3651</v>
      </c>
      <c r="F490" s="67" t="s">
        <v>3652</v>
      </c>
      <c r="G490" s="67" t="s">
        <v>3653</v>
      </c>
      <c r="H490" s="67" t="s">
        <v>3654</v>
      </c>
      <c r="I490" s="67" t="s">
        <v>1206</v>
      </c>
      <c r="J490" s="67" t="s">
        <v>1206</v>
      </c>
      <c r="K490" s="67" t="s">
        <v>3655</v>
      </c>
      <c r="L490" s="67" t="s">
        <v>22</v>
      </c>
      <c r="M490" s="71" t="s">
        <v>1521</v>
      </c>
      <c r="N490" s="73" t="str">
        <f t="shared" si="7"/>
        <v>http://www.tandfebooks.com/isbn/9780203931103</v>
      </c>
    </row>
    <row r="491" spans="1:14">
      <c r="A491" s="67">
        <v>490</v>
      </c>
      <c r="B491" s="67" t="s">
        <v>14</v>
      </c>
      <c r="C491" s="67" t="s">
        <v>3149</v>
      </c>
      <c r="D491" s="68" t="s">
        <v>3150</v>
      </c>
      <c r="E491" s="68" t="s">
        <v>3151</v>
      </c>
      <c r="F491" s="67" t="s">
        <v>3152</v>
      </c>
      <c r="G491" s="67" t="s">
        <v>3153</v>
      </c>
      <c r="H491" s="67" t="s">
        <v>3154</v>
      </c>
      <c r="I491" s="67" t="s">
        <v>1206</v>
      </c>
      <c r="J491" s="67" t="s">
        <v>1206</v>
      </c>
      <c r="K491" s="67" t="s">
        <v>3155</v>
      </c>
      <c r="L491" s="67" t="s">
        <v>22</v>
      </c>
      <c r="M491" s="71" t="s">
        <v>1224</v>
      </c>
      <c r="N491" s="73" t="str">
        <f t="shared" si="7"/>
        <v>http://www.tandfebooks.com/isbn/9780203006818</v>
      </c>
    </row>
    <row r="492" spans="1:14">
      <c r="A492" s="67">
        <v>491</v>
      </c>
      <c r="B492" s="67" t="s">
        <v>14</v>
      </c>
      <c r="C492" s="67" t="s">
        <v>4899</v>
      </c>
      <c r="D492" s="68" t="s">
        <v>4900</v>
      </c>
      <c r="E492" s="68" t="s">
        <v>4901</v>
      </c>
      <c r="F492" s="67" t="s">
        <v>4902</v>
      </c>
      <c r="G492" s="67" t="s">
        <v>4903</v>
      </c>
      <c r="H492" s="67" t="s">
        <v>4904</v>
      </c>
      <c r="I492" s="67" t="s">
        <v>1206</v>
      </c>
      <c r="J492" s="67" t="s">
        <v>1206</v>
      </c>
      <c r="K492" s="67" t="s">
        <v>4905</v>
      </c>
      <c r="L492" s="67" t="s">
        <v>22</v>
      </c>
      <c r="M492" s="71" t="s">
        <v>1208</v>
      </c>
      <c r="N492" s="73" t="str">
        <f t="shared" si="7"/>
        <v>http://www.tandfebooks.com/isbn/9780203004067</v>
      </c>
    </row>
    <row r="493" spans="1:14">
      <c r="A493" s="67">
        <v>492</v>
      </c>
      <c r="B493" s="67" t="s">
        <v>14</v>
      </c>
      <c r="C493" s="67" t="s">
        <v>3517</v>
      </c>
      <c r="D493" s="68" t="s">
        <v>3518</v>
      </c>
      <c r="E493" s="68" t="s">
        <v>3519</v>
      </c>
      <c r="F493" s="67" t="s">
        <v>3520</v>
      </c>
      <c r="G493" s="67" t="s">
        <v>3521</v>
      </c>
      <c r="H493" s="67" t="s">
        <v>3522</v>
      </c>
      <c r="I493" s="67" t="s">
        <v>1206</v>
      </c>
      <c r="J493" s="67" t="s">
        <v>1206</v>
      </c>
      <c r="K493" s="67" t="s">
        <v>3523</v>
      </c>
      <c r="L493" s="67" t="s">
        <v>22</v>
      </c>
      <c r="M493" s="71" t="s">
        <v>1208</v>
      </c>
      <c r="N493" s="73" t="str">
        <f t="shared" si="7"/>
        <v>http://www.tandfebooks.com/isbn/9780203966204</v>
      </c>
    </row>
    <row r="494" spans="1:14">
      <c r="A494" s="67">
        <v>493</v>
      </c>
      <c r="B494" s="67" t="s">
        <v>14</v>
      </c>
      <c r="C494" s="67" t="s">
        <v>2787</v>
      </c>
      <c r="D494" s="68" t="s">
        <v>120</v>
      </c>
      <c r="E494" s="68" t="s">
        <v>2788</v>
      </c>
      <c r="F494" s="67" t="s">
        <v>2789</v>
      </c>
      <c r="G494" s="67" t="s">
        <v>2790</v>
      </c>
      <c r="H494" s="67" t="s">
        <v>2791</v>
      </c>
      <c r="I494" s="67" t="s">
        <v>1206</v>
      </c>
      <c r="J494" s="67" t="s">
        <v>1206</v>
      </c>
      <c r="K494" s="67" t="s">
        <v>2792</v>
      </c>
      <c r="L494" s="67" t="s">
        <v>22</v>
      </c>
      <c r="M494" s="71" t="s">
        <v>1208</v>
      </c>
      <c r="N494" s="73" t="str">
        <f t="shared" si="7"/>
        <v>http://www.tandfebooks.com/isbn/9780203934159</v>
      </c>
    </row>
    <row r="495" spans="1:14">
      <c r="A495" s="67">
        <v>494</v>
      </c>
      <c r="B495" s="67" t="s">
        <v>14</v>
      </c>
      <c r="C495" s="67" t="s">
        <v>2748</v>
      </c>
      <c r="D495" s="68" t="s">
        <v>5736</v>
      </c>
      <c r="E495" s="68" t="s">
        <v>5737</v>
      </c>
      <c r="F495" s="67" t="s">
        <v>5738</v>
      </c>
      <c r="G495" s="67" t="s">
        <v>5739</v>
      </c>
      <c r="H495" s="67" t="s">
        <v>5740</v>
      </c>
      <c r="I495" s="67" t="s">
        <v>1206</v>
      </c>
      <c r="J495" s="67" t="s">
        <v>1206</v>
      </c>
      <c r="K495" s="67" t="s">
        <v>5741</v>
      </c>
      <c r="L495" s="67" t="s">
        <v>22</v>
      </c>
      <c r="M495" s="71" t="s">
        <v>1224</v>
      </c>
      <c r="N495" s="73" t="str">
        <f t="shared" si="7"/>
        <v>http://www.tandfebooks.com/isbn/9780203859858</v>
      </c>
    </row>
    <row r="496" spans="1:14">
      <c r="A496" s="67">
        <v>495</v>
      </c>
      <c r="B496" s="67" t="s">
        <v>14</v>
      </c>
      <c r="C496" s="67" t="s">
        <v>2748</v>
      </c>
      <c r="D496" s="68" t="s">
        <v>2749</v>
      </c>
      <c r="E496" s="68" t="s">
        <v>2750</v>
      </c>
      <c r="F496" s="67" t="s">
        <v>2751</v>
      </c>
      <c r="G496" s="67" t="s">
        <v>2752</v>
      </c>
      <c r="H496" s="67" t="s">
        <v>2753</v>
      </c>
      <c r="I496" s="67" t="s">
        <v>1206</v>
      </c>
      <c r="J496" s="67" t="s">
        <v>1206</v>
      </c>
      <c r="K496" s="67" t="s">
        <v>2754</v>
      </c>
      <c r="L496" s="67" t="s">
        <v>22</v>
      </c>
      <c r="M496" s="71" t="s">
        <v>1521</v>
      </c>
      <c r="N496" s="73" t="str">
        <f t="shared" si="7"/>
        <v>http://www.tandfebooks.com/isbn/9780203099933</v>
      </c>
    </row>
    <row r="497" spans="1:14">
      <c r="A497" s="67">
        <v>496</v>
      </c>
      <c r="B497" s="67" t="s">
        <v>14</v>
      </c>
      <c r="C497" s="67" t="s">
        <v>3826</v>
      </c>
      <c r="D497" s="68" t="s">
        <v>1834</v>
      </c>
      <c r="E497" s="68" t="s">
        <v>1835</v>
      </c>
      <c r="F497" s="67" t="s">
        <v>3827</v>
      </c>
      <c r="G497" s="67" t="s">
        <v>3828</v>
      </c>
      <c r="H497" s="67" t="s">
        <v>3829</v>
      </c>
      <c r="I497" s="67" t="s">
        <v>1206</v>
      </c>
      <c r="J497" s="67" t="s">
        <v>1206</v>
      </c>
      <c r="K497" s="67" t="s">
        <v>3830</v>
      </c>
      <c r="L497" s="67" t="s">
        <v>22</v>
      </c>
      <c r="M497" s="71" t="s">
        <v>1521</v>
      </c>
      <c r="N497" s="73" t="str">
        <f t="shared" si="7"/>
        <v>http://www.tandfebooks.com/isbn/9780203961971</v>
      </c>
    </row>
    <row r="498" spans="1:14">
      <c r="A498" s="67">
        <v>497</v>
      </c>
      <c r="B498" s="67" t="s">
        <v>14</v>
      </c>
      <c r="C498" s="67" t="s">
        <v>1209</v>
      </c>
      <c r="D498" s="68" t="s">
        <v>1210</v>
      </c>
      <c r="E498" s="68" t="s">
        <v>1211</v>
      </c>
      <c r="F498" s="67" t="s">
        <v>1212</v>
      </c>
      <c r="G498" s="67" t="s">
        <v>1213</v>
      </c>
      <c r="H498" s="67" t="s">
        <v>1214</v>
      </c>
      <c r="I498" s="67" t="s">
        <v>1206</v>
      </c>
      <c r="J498" s="67" t="s">
        <v>1206</v>
      </c>
      <c r="K498" s="67" t="s">
        <v>1215</v>
      </c>
      <c r="L498" s="67" t="s">
        <v>22</v>
      </c>
      <c r="M498" s="71" t="s">
        <v>1208</v>
      </c>
      <c r="N498" s="73" t="str">
        <f t="shared" si="7"/>
        <v>http://www.tandfebooks.com/isbn/9780203966969</v>
      </c>
    </row>
    <row r="499" spans="1:14">
      <c r="A499" s="67">
        <v>498</v>
      </c>
      <c r="B499" s="67" t="s">
        <v>14</v>
      </c>
      <c r="C499" s="67" t="s">
        <v>4131</v>
      </c>
      <c r="D499" s="68" t="s">
        <v>3174</v>
      </c>
      <c r="E499" s="68" t="s">
        <v>3175</v>
      </c>
      <c r="F499" s="67" t="s">
        <v>4132</v>
      </c>
      <c r="G499" s="67" t="s">
        <v>4133</v>
      </c>
      <c r="H499" s="67" t="s">
        <v>4134</v>
      </c>
      <c r="I499" s="67" t="s">
        <v>1206</v>
      </c>
      <c r="J499" s="67" t="s">
        <v>1206</v>
      </c>
      <c r="K499" s="67" t="s">
        <v>4135</v>
      </c>
      <c r="L499" s="67" t="s">
        <v>22</v>
      </c>
      <c r="M499" s="71" t="s">
        <v>1232</v>
      </c>
      <c r="N499" s="73" t="str">
        <f t="shared" si="7"/>
        <v>http://www.tandfebooks.com/isbn/9780203929230</v>
      </c>
    </row>
    <row r="500" spans="1:14">
      <c r="A500" s="67">
        <v>499</v>
      </c>
      <c r="B500" s="67" t="s">
        <v>14</v>
      </c>
      <c r="C500" s="67" t="s">
        <v>2126</v>
      </c>
      <c r="D500" s="68" t="s">
        <v>2127</v>
      </c>
      <c r="E500" s="68" t="s">
        <v>2128</v>
      </c>
      <c r="F500" s="67" t="s">
        <v>2129</v>
      </c>
      <c r="G500" s="67" t="s">
        <v>2130</v>
      </c>
      <c r="H500" s="67" t="s">
        <v>2131</v>
      </c>
      <c r="I500" s="67" t="s">
        <v>1206</v>
      </c>
      <c r="J500" s="67" t="s">
        <v>1206</v>
      </c>
      <c r="K500" s="67" t="s">
        <v>2132</v>
      </c>
      <c r="L500" s="67" t="s">
        <v>22</v>
      </c>
      <c r="M500" s="71" t="s">
        <v>1232</v>
      </c>
      <c r="N500" s="73" t="str">
        <f t="shared" si="7"/>
        <v>http://www.tandfebooks.com/isbn/9780203889343</v>
      </c>
    </row>
    <row r="501" spans="1:14">
      <c r="A501" s="67">
        <v>500</v>
      </c>
      <c r="B501" s="67" t="s">
        <v>14</v>
      </c>
      <c r="C501" s="67" t="s">
        <v>2126</v>
      </c>
      <c r="D501" s="68" t="s">
        <v>3190</v>
      </c>
      <c r="E501" s="68" t="s">
        <v>3191</v>
      </c>
      <c r="F501" s="67" t="s">
        <v>3192</v>
      </c>
      <c r="G501" s="67" t="s">
        <v>3193</v>
      </c>
      <c r="H501" s="67" t="s">
        <v>3194</v>
      </c>
      <c r="I501" s="67" t="s">
        <v>1206</v>
      </c>
      <c r="J501" s="67" t="s">
        <v>1419</v>
      </c>
      <c r="K501" s="67" t="s">
        <v>3195</v>
      </c>
      <c r="L501" s="67" t="s">
        <v>22</v>
      </c>
      <c r="M501" s="71" t="s">
        <v>1232</v>
      </c>
      <c r="N501" s="73" t="str">
        <f t="shared" si="7"/>
        <v>http://www.tandfebooks.com/isbn/9780203871935</v>
      </c>
    </row>
    <row r="502" spans="1:14">
      <c r="A502" s="67">
        <v>501</v>
      </c>
      <c r="B502" s="67" t="s">
        <v>14</v>
      </c>
      <c r="C502" s="67" t="s">
        <v>3196</v>
      </c>
      <c r="D502" s="68" t="s">
        <v>3197</v>
      </c>
      <c r="E502" s="68" t="s">
        <v>3198</v>
      </c>
      <c r="F502" s="67" t="s">
        <v>3199</v>
      </c>
      <c r="G502" s="67" t="s">
        <v>3200</v>
      </c>
      <c r="H502" s="67" t="s">
        <v>3201</v>
      </c>
      <c r="I502" s="67" t="s">
        <v>1206</v>
      </c>
      <c r="J502" s="67" t="s">
        <v>1206</v>
      </c>
      <c r="K502" s="67" t="s">
        <v>3202</v>
      </c>
      <c r="L502" s="67" t="s">
        <v>22</v>
      </c>
      <c r="M502" s="71" t="s">
        <v>1224</v>
      </c>
      <c r="N502" s="73" t="str">
        <f t="shared" si="7"/>
        <v>http://www.tandfebooks.com/isbn/9780203881286</v>
      </c>
    </row>
    <row r="503" spans="1:14">
      <c r="A503" s="67">
        <v>502</v>
      </c>
      <c r="B503" s="67" t="s">
        <v>14</v>
      </c>
      <c r="C503" s="67" t="s">
        <v>2793</v>
      </c>
      <c r="D503" s="68" t="s">
        <v>2794</v>
      </c>
      <c r="E503" s="68" t="s">
        <v>2795</v>
      </c>
      <c r="F503" s="67" t="s">
        <v>2796</v>
      </c>
      <c r="G503" s="67" t="s">
        <v>2797</v>
      </c>
      <c r="H503" s="67" t="s">
        <v>2798</v>
      </c>
      <c r="I503" s="67" t="s">
        <v>1206</v>
      </c>
      <c r="J503" s="67" t="s">
        <v>1206</v>
      </c>
      <c r="K503" s="67" t="s">
        <v>2799</v>
      </c>
      <c r="L503" s="67" t="s">
        <v>22</v>
      </c>
      <c r="M503" s="71" t="s">
        <v>1208</v>
      </c>
      <c r="N503" s="73" t="str">
        <f t="shared" si="7"/>
        <v>http://www.tandfebooks.com/isbn/9780203488850</v>
      </c>
    </row>
    <row r="504" spans="1:14">
      <c r="A504" s="67">
        <v>503</v>
      </c>
      <c r="B504" s="67" t="s">
        <v>14</v>
      </c>
      <c r="C504" s="67" t="s">
        <v>2859</v>
      </c>
      <c r="D504" s="68" t="s">
        <v>2860</v>
      </c>
      <c r="E504" s="68" t="s">
        <v>2861</v>
      </c>
      <c r="F504" s="67" t="s">
        <v>2862</v>
      </c>
      <c r="G504" s="67" t="s">
        <v>2863</v>
      </c>
      <c r="H504" s="67" t="s">
        <v>2864</v>
      </c>
      <c r="I504" s="67" t="s">
        <v>1206</v>
      </c>
      <c r="J504" s="67" t="s">
        <v>1206</v>
      </c>
      <c r="K504" s="67" t="s">
        <v>2865</v>
      </c>
      <c r="L504" s="67" t="s">
        <v>22</v>
      </c>
      <c r="M504" s="71" t="s">
        <v>1208</v>
      </c>
      <c r="N504" s="73" t="str">
        <f t="shared" si="7"/>
        <v>http://www.tandfebooks.com/isbn/9780203966112</v>
      </c>
    </row>
    <row r="505" spans="1:14">
      <c r="A505" s="67">
        <v>504</v>
      </c>
      <c r="B505" s="67" t="s">
        <v>14</v>
      </c>
      <c r="C505" s="67" t="s">
        <v>1255</v>
      </c>
      <c r="D505" s="68" t="s">
        <v>1256</v>
      </c>
      <c r="E505" s="68" t="s">
        <v>1257</v>
      </c>
      <c r="F505" s="67" t="s">
        <v>1258</v>
      </c>
      <c r="G505" s="67" t="s">
        <v>1259</v>
      </c>
      <c r="H505" s="67" t="s">
        <v>1260</v>
      </c>
      <c r="I505" s="67" t="s">
        <v>1206</v>
      </c>
      <c r="J505" s="67" t="s">
        <v>1206</v>
      </c>
      <c r="K505" s="67" t="s">
        <v>1261</v>
      </c>
      <c r="L505" s="67" t="s">
        <v>22</v>
      </c>
      <c r="M505" s="71" t="s">
        <v>1224</v>
      </c>
      <c r="N505" s="73" t="str">
        <f t="shared" si="7"/>
        <v>http://www.tandfebooks.com/isbn/9780203875964</v>
      </c>
    </row>
    <row r="506" spans="1:14">
      <c r="A506" s="67">
        <v>505</v>
      </c>
      <c r="B506" s="67" t="s">
        <v>14</v>
      </c>
      <c r="C506" s="67" t="s">
        <v>3273</v>
      </c>
      <c r="D506" s="68" t="s">
        <v>3274</v>
      </c>
      <c r="E506" s="68" t="s">
        <v>3275</v>
      </c>
      <c r="F506" s="67" t="s">
        <v>3276</v>
      </c>
      <c r="G506" s="67" t="s">
        <v>3277</v>
      </c>
      <c r="H506" s="67" t="s">
        <v>3278</v>
      </c>
      <c r="I506" s="67" t="s">
        <v>1206</v>
      </c>
      <c r="J506" s="67" t="s">
        <v>1206</v>
      </c>
      <c r="K506" s="67" t="s">
        <v>2946</v>
      </c>
      <c r="L506" s="67" t="s">
        <v>22</v>
      </c>
      <c r="M506" s="71" t="s">
        <v>1521</v>
      </c>
      <c r="N506" s="73" t="str">
        <f t="shared" si="7"/>
        <v>http://www.tandfebooks.com/isbn/9780203942314</v>
      </c>
    </row>
    <row r="507" spans="1:14">
      <c r="A507" s="67">
        <v>506</v>
      </c>
      <c r="B507" s="67" t="s">
        <v>5239</v>
      </c>
      <c r="C507" s="67" t="s">
        <v>5545</v>
      </c>
      <c r="D507" s="68" t="s">
        <v>5546</v>
      </c>
      <c r="E507" s="68" t="s">
        <v>5547</v>
      </c>
      <c r="F507" s="67" t="s">
        <v>5548</v>
      </c>
      <c r="G507" s="67" t="s">
        <v>5549</v>
      </c>
      <c r="H507" s="67" t="s">
        <v>5550</v>
      </c>
      <c r="I507" s="67" t="s">
        <v>1206</v>
      </c>
      <c r="J507" s="67" t="s">
        <v>1206</v>
      </c>
      <c r="K507" s="67" t="s">
        <v>5551</v>
      </c>
      <c r="L507" s="67" t="s">
        <v>22</v>
      </c>
      <c r="M507" s="71" t="s">
        <v>1521</v>
      </c>
      <c r="N507" s="73" t="str">
        <f t="shared" si="7"/>
        <v>http://www.tandfebooks.com/isbn/9780203945889</v>
      </c>
    </row>
    <row r="508" spans="1:14">
      <c r="A508" s="67">
        <v>507</v>
      </c>
      <c r="B508" s="67" t="s">
        <v>5361</v>
      </c>
      <c r="C508" s="67" t="s">
        <v>5565</v>
      </c>
      <c r="D508" s="68" t="s">
        <v>303</v>
      </c>
      <c r="E508" s="68" t="s">
        <v>5566</v>
      </c>
      <c r="F508" s="67" t="s">
        <v>5567</v>
      </c>
      <c r="G508" s="67" t="s">
        <v>5568</v>
      </c>
      <c r="H508" s="67" t="s">
        <v>5569</v>
      </c>
      <c r="I508" s="67" t="s">
        <v>1206</v>
      </c>
      <c r="J508" s="67" t="s">
        <v>1206</v>
      </c>
      <c r="K508" s="67" t="s">
        <v>2235</v>
      </c>
      <c r="L508" s="67" t="s">
        <v>1585</v>
      </c>
      <c r="M508" s="71" t="s">
        <v>1521</v>
      </c>
      <c r="N508" s="73" t="str">
        <f t="shared" si="7"/>
        <v>http://www.tandfebooks.com/isbn/9780203936276</v>
      </c>
    </row>
    <row r="509" spans="1:14">
      <c r="A509" s="67">
        <v>508</v>
      </c>
      <c r="B509" s="67" t="s">
        <v>14</v>
      </c>
      <c r="C509" s="67" t="s">
        <v>2229</v>
      </c>
      <c r="D509" s="68" t="s">
        <v>2230</v>
      </c>
      <c r="E509" s="68" t="s">
        <v>2231</v>
      </c>
      <c r="F509" s="67" t="s">
        <v>2232</v>
      </c>
      <c r="G509" s="67" t="s">
        <v>2233</v>
      </c>
      <c r="H509" s="67" t="s">
        <v>2234</v>
      </c>
      <c r="I509" s="67" t="s">
        <v>1206</v>
      </c>
      <c r="J509" s="67" t="s">
        <v>1419</v>
      </c>
      <c r="K509" s="67" t="s">
        <v>2235</v>
      </c>
      <c r="L509" s="67" t="s">
        <v>1585</v>
      </c>
      <c r="M509" s="71" t="s">
        <v>1232</v>
      </c>
      <c r="N509" s="73" t="str">
        <f t="shared" si="7"/>
        <v>http://www.tandfebooks.com/isbn/9780203928110</v>
      </c>
    </row>
    <row r="510" spans="1:14">
      <c r="A510" s="67">
        <v>509</v>
      </c>
      <c r="B510" s="67" t="s">
        <v>14</v>
      </c>
      <c r="C510" s="67" t="s">
        <v>462</v>
      </c>
      <c r="D510" s="68" t="s">
        <v>4777</v>
      </c>
      <c r="E510" s="68" t="s">
        <v>4778</v>
      </c>
      <c r="F510" s="67" t="s">
        <v>4779</v>
      </c>
      <c r="G510" s="67" t="s">
        <v>4780</v>
      </c>
      <c r="H510" s="67" t="s">
        <v>4781</v>
      </c>
      <c r="I510" s="67" t="s">
        <v>1206</v>
      </c>
      <c r="J510" s="67" t="s">
        <v>1206</v>
      </c>
      <c r="K510" s="67" t="s">
        <v>4782</v>
      </c>
      <c r="L510" s="67" t="s">
        <v>22</v>
      </c>
      <c r="M510" s="71" t="s">
        <v>1224</v>
      </c>
      <c r="N510" s="73" t="str">
        <f t="shared" si="7"/>
        <v>http://www.tandfebooks.com/isbn/9780203878958</v>
      </c>
    </row>
    <row r="511" spans="1:14">
      <c r="A511" s="67">
        <v>510</v>
      </c>
      <c r="B511" s="67" t="s">
        <v>14</v>
      </c>
      <c r="C511" s="67" t="s">
        <v>462</v>
      </c>
      <c r="D511" s="68" t="s">
        <v>1654</v>
      </c>
      <c r="E511" s="68" t="s">
        <v>4829</v>
      </c>
      <c r="F511" s="67" t="s">
        <v>4830</v>
      </c>
      <c r="G511" s="67" t="s">
        <v>4831</v>
      </c>
      <c r="H511" s="67" t="s">
        <v>4832</v>
      </c>
      <c r="I511" s="67" t="s">
        <v>1206</v>
      </c>
      <c r="J511" s="67" t="s">
        <v>1206</v>
      </c>
      <c r="K511" s="67" t="s">
        <v>4833</v>
      </c>
      <c r="L511" s="67" t="s">
        <v>22</v>
      </c>
      <c r="M511" s="71" t="s">
        <v>1224</v>
      </c>
      <c r="N511" s="73" t="str">
        <f t="shared" si="7"/>
        <v>http://www.tandfebooks.com/isbn/9780203880258</v>
      </c>
    </row>
    <row r="512" spans="1:14">
      <c r="A512" s="67">
        <v>511</v>
      </c>
      <c r="B512" s="67" t="s">
        <v>14</v>
      </c>
      <c r="C512" s="67" t="s">
        <v>3241</v>
      </c>
      <c r="D512" s="68" t="s">
        <v>4805</v>
      </c>
      <c r="E512" s="68" t="s">
        <v>4806</v>
      </c>
      <c r="F512" s="67" t="s">
        <v>4807</v>
      </c>
      <c r="G512" s="67" t="s">
        <v>4808</v>
      </c>
      <c r="H512" s="67" t="s">
        <v>4809</v>
      </c>
      <c r="I512" s="67" t="s">
        <v>1206</v>
      </c>
      <c r="J512" s="67" t="s">
        <v>1266</v>
      </c>
      <c r="K512" s="67" t="s">
        <v>4810</v>
      </c>
      <c r="L512" s="67" t="s">
        <v>22</v>
      </c>
      <c r="M512" s="71" t="s">
        <v>4811</v>
      </c>
      <c r="N512" s="73" t="str">
        <f t="shared" si="7"/>
        <v>http://www.tandfebooks.com/isbn/9780203874950</v>
      </c>
    </row>
    <row r="513" spans="1:14">
      <c r="A513" s="67">
        <v>512</v>
      </c>
      <c r="B513" s="67" t="s">
        <v>14</v>
      </c>
      <c r="C513" s="67" t="s">
        <v>3241</v>
      </c>
      <c r="D513" s="68" t="s">
        <v>3242</v>
      </c>
      <c r="E513" s="68" t="s">
        <v>3243</v>
      </c>
      <c r="F513" s="67" t="s">
        <v>3244</v>
      </c>
      <c r="G513" s="67" t="s">
        <v>3245</v>
      </c>
      <c r="H513" s="67" t="s">
        <v>3246</v>
      </c>
      <c r="I513" s="67" t="s">
        <v>1206</v>
      </c>
      <c r="J513" s="67" t="s">
        <v>1206</v>
      </c>
      <c r="K513" s="67" t="s">
        <v>232</v>
      </c>
      <c r="L513" s="67" t="s">
        <v>22</v>
      </c>
      <c r="M513" s="71" t="s">
        <v>1224</v>
      </c>
      <c r="N513" s="73" t="str">
        <f t="shared" si="7"/>
        <v>http://www.tandfebooks.com/isbn/9780203875728</v>
      </c>
    </row>
    <row r="514" spans="1:14">
      <c r="A514" s="67">
        <v>513</v>
      </c>
      <c r="B514" s="67" t="s">
        <v>14</v>
      </c>
      <c r="C514" s="67" t="s">
        <v>3241</v>
      </c>
      <c r="D514" s="68" t="s">
        <v>3730</v>
      </c>
      <c r="E514" s="68" t="s">
        <v>1257</v>
      </c>
      <c r="F514" s="67" t="s">
        <v>3731</v>
      </c>
      <c r="G514" s="67" t="s">
        <v>3732</v>
      </c>
      <c r="H514" s="67" t="s">
        <v>3733</v>
      </c>
      <c r="I514" s="67" t="s">
        <v>1206</v>
      </c>
      <c r="J514" s="67" t="s">
        <v>1206</v>
      </c>
      <c r="K514" s="67" t="s">
        <v>3734</v>
      </c>
      <c r="L514" s="67" t="s">
        <v>538</v>
      </c>
      <c r="M514" s="71" t="s">
        <v>1232</v>
      </c>
      <c r="N514" s="73" t="str">
        <f t="shared" ref="N514:N577" si="8">HYPERLINK("http://www.tandfebooks.com/isbn/" &amp; F514)</f>
        <v>http://www.tandfebooks.com/isbn/9780203880852</v>
      </c>
    </row>
    <row r="515" spans="1:14">
      <c r="A515" s="67">
        <v>514</v>
      </c>
      <c r="B515" s="67" t="s">
        <v>14</v>
      </c>
      <c r="C515" s="67" t="s">
        <v>4906</v>
      </c>
      <c r="D515" s="68" t="s">
        <v>4907</v>
      </c>
      <c r="E515" s="68" t="s">
        <v>4908</v>
      </c>
      <c r="F515" s="67" t="s">
        <v>4909</v>
      </c>
      <c r="G515" s="67" t="s">
        <v>4910</v>
      </c>
      <c r="H515" s="67" t="s">
        <v>4911</v>
      </c>
      <c r="I515" s="67" t="s">
        <v>1206</v>
      </c>
      <c r="J515" s="67" t="s">
        <v>1419</v>
      </c>
      <c r="K515" s="67" t="s">
        <v>4912</v>
      </c>
      <c r="L515" s="67" t="s">
        <v>22</v>
      </c>
      <c r="M515" s="71" t="s">
        <v>1232</v>
      </c>
      <c r="N515" s="73" t="str">
        <f t="shared" si="8"/>
        <v>http://www.tandfebooks.com/isbn/9780203301524</v>
      </c>
    </row>
    <row r="516" spans="1:14">
      <c r="A516" s="67">
        <v>515</v>
      </c>
      <c r="B516" s="67" t="s">
        <v>14</v>
      </c>
      <c r="C516" s="67" t="s">
        <v>1653</v>
      </c>
      <c r="D516" s="68" t="s">
        <v>1654</v>
      </c>
      <c r="E516" s="68" t="s">
        <v>1655</v>
      </c>
      <c r="F516" s="67" t="s">
        <v>1656</v>
      </c>
      <c r="G516" s="67" t="s">
        <v>1657</v>
      </c>
      <c r="H516" s="67" t="s">
        <v>1658</v>
      </c>
      <c r="I516" s="67" t="s">
        <v>1206</v>
      </c>
      <c r="J516" s="67" t="s">
        <v>1206</v>
      </c>
      <c r="K516" s="67" t="s">
        <v>1659</v>
      </c>
      <c r="L516" s="67" t="s">
        <v>22</v>
      </c>
      <c r="M516" s="71" t="s">
        <v>1224</v>
      </c>
      <c r="N516" s="73" t="str">
        <f t="shared" si="8"/>
        <v>http://www.tandfebooks.com/isbn/9780203873526</v>
      </c>
    </row>
    <row r="517" spans="1:14">
      <c r="A517" s="67">
        <v>516</v>
      </c>
      <c r="B517" s="67" t="s">
        <v>14</v>
      </c>
      <c r="C517" s="67" t="s">
        <v>1339</v>
      </c>
      <c r="D517" s="68" t="s">
        <v>1340</v>
      </c>
      <c r="E517" s="68" t="s">
        <v>1341</v>
      </c>
      <c r="F517" s="67" t="s">
        <v>1342</v>
      </c>
      <c r="G517" s="67" t="s">
        <v>1343</v>
      </c>
      <c r="H517" s="67" t="s">
        <v>1344</v>
      </c>
      <c r="I517" s="67" t="s">
        <v>1206</v>
      </c>
      <c r="J517" s="67" t="s">
        <v>1206</v>
      </c>
      <c r="K517" s="67" t="s">
        <v>1345</v>
      </c>
      <c r="L517" s="67" t="s">
        <v>22</v>
      </c>
      <c r="M517" s="71" t="s">
        <v>1208</v>
      </c>
      <c r="N517" s="73" t="str">
        <f t="shared" si="8"/>
        <v>http://www.tandfebooks.com/isbn/9780203968154</v>
      </c>
    </row>
    <row r="518" spans="1:14">
      <c r="A518" s="67">
        <v>517</v>
      </c>
      <c r="B518" s="67" t="s">
        <v>14</v>
      </c>
      <c r="C518" s="67" t="s">
        <v>3345</v>
      </c>
      <c r="D518" s="68" t="s">
        <v>3346</v>
      </c>
      <c r="E518" s="68" t="s">
        <v>3347</v>
      </c>
      <c r="F518" s="67" t="s">
        <v>3348</v>
      </c>
      <c r="G518" s="67" t="s">
        <v>3349</v>
      </c>
      <c r="H518" s="67" t="s">
        <v>3350</v>
      </c>
      <c r="I518" s="67" t="s">
        <v>1206</v>
      </c>
      <c r="J518" s="67" t="s">
        <v>1206</v>
      </c>
      <c r="K518" s="67" t="s">
        <v>3351</v>
      </c>
      <c r="L518" s="67" t="s">
        <v>22</v>
      </c>
      <c r="M518" s="71" t="s">
        <v>1232</v>
      </c>
      <c r="N518" s="73" t="str">
        <f t="shared" si="8"/>
        <v>http://www.tandfebooks.com/isbn/9780203882269</v>
      </c>
    </row>
    <row r="519" spans="1:14">
      <c r="A519" s="67">
        <v>518</v>
      </c>
      <c r="B519" s="67" t="s">
        <v>14</v>
      </c>
      <c r="C519" s="67" t="s">
        <v>4136</v>
      </c>
      <c r="D519" s="68" t="s">
        <v>4137</v>
      </c>
      <c r="E519" s="68" t="s">
        <v>1483</v>
      </c>
      <c r="F519" s="67" t="s">
        <v>4138</v>
      </c>
      <c r="G519" s="67" t="s">
        <v>4139</v>
      </c>
      <c r="H519" s="67" t="s">
        <v>4140</v>
      </c>
      <c r="I519" s="67" t="s">
        <v>1206</v>
      </c>
      <c r="J519" s="67" t="s">
        <v>1206</v>
      </c>
      <c r="K519" s="67" t="s">
        <v>4141</v>
      </c>
      <c r="L519" s="67" t="s">
        <v>22</v>
      </c>
      <c r="M519" s="71" t="s">
        <v>1521</v>
      </c>
      <c r="N519" s="73" t="str">
        <f t="shared" si="8"/>
        <v>http://www.tandfebooks.com/isbn/9780203932896</v>
      </c>
    </row>
    <row r="520" spans="1:14">
      <c r="A520" s="67">
        <v>519</v>
      </c>
      <c r="B520" s="67" t="s">
        <v>14</v>
      </c>
      <c r="C520" s="67" t="s">
        <v>3323</v>
      </c>
      <c r="D520" s="68" t="s">
        <v>897</v>
      </c>
      <c r="E520" s="68" t="s">
        <v>898</v>
      </c>
      <c r="F520" s="67" t="s">
        <v>3336</v>
      </c>
      <c r="G520" s="67" t="s">
        <v>3337</v>
      </c>
      <c r="H520" s="67" t="s">
        <v>3338</v>
      </c>
      <c r="I520" s="67" t="s">
        <v>1206</v>
      </c>
      <c r="J520" s="67" t="s">
        <v>1206</v>
      </c>
      <c r="K520" s="67" t="s">
        <v>3339</v>
      </c>
      <c r="L520" s="67" t="s">
        <v>22</v>
      </c>
      <c r="M520" s="71" t="s">
        <v>1224</v>
      </c>
      <c r="N520" s="73" t="str">
        <f t="shared" si="8"/>
        <v>http://www.tandfebooks.com/isbn/9780203867709</v>
      </c>
    </row>
    <row r="521" spans="1:14">
      <c r="A521" s="67">
        <v>520</v>
      </c>
      <c r="B521" s="67" t="s">
        <v>14</v>
      </c>
      <c r="C521" s="67" t="s">
        <v>3323</v>
      </c>
      <c r="D521" s="68" t="s">
        <v>897</v>
      </c>
      <c r="E521" s="68" t="s">
        <v>898</v>
      </c>
      <c r="F521" s="67" t="s">
        <v>4796</v>
      </c>
      <c r="G521" s="67" t="s">
        <v>4797</v>
      </c>
      <c r="H521" s="67" t="s">
        <v>4798</v>
      </c>
      <c r="I521" s="67" t="s">
        <v>1206</v>
      </c>
      <c r="J521" s="67" t="s">
        <v>1206</v>
      </c>
      <c r="K521" s="67" t="s">
        <v>4799</v>
      </c>
      <c r="L521" s="67" t="s">
        <v>22</v>
      </c>
      <c r="M521" s="71" t="s">
        <v>1224</v>
      </c>
      <c r="N521" s="73" t="str">
        <f t="shared" si="8"/>
        <v>http://www.tandfebooks.com/isbn/9780203869659</v>
      </c>
    </row>
    <row r="522" spans="1:14">
      <c r="A522" s="67">
        <v>521</v>
      </c>
      <c r="B522" s="67" t="s">
        <v>14</v>
      </c>
      <c r="C522" s="67" t="s">
        <v>3323</v>
      </c>
      <c r="D522" s="68" t="s">
        <v>897</v>
      </c>
      <c r="E522" s="68" t="s">
        <v>3324</v>
      </c>
      <c r="F522" s="67" t="s">
        <v>3325</v>
      </c>
      <c r="G522" s="67" t="s">
        <v>3326</v>
      </c>
      <c r="H522" s="67" t="s">
        <v>3327</v>
      </c>
      <c r="I522" s="67" t="s">
        <v>1206</v>
      </c>
      <c r="J522" s="67" t="s">
        <v>1206</v>
      </c>
      <c r="K522" s="67" t="s">
        <v>3328</v>
      </c>
      <c r="L522" s="67" t="s">
        <v>22</v>
      </c>
      <c r="M522" s="71" t="s">
        <v>2443</v>
      </c>
      <c r="N522" s="73" t="str">
        <f t="shared" si="8"/>
        <v>http://www.tandfebooks.com/isbn/9780203456491</v>
      </c>
    </row>
    <row r="523" spans="1:14">
      <c r="A523" s="67">
        <v>522</v>
      </c>
      <c r="B523" s="67" t="s">
        <v>14</v>
      </c>
      <c r="C523" s="67" t="s">
        <v>1233</v>
      </c>
      <c r="D523" s="68" t="s">
        <v>1234</v>
      </c>
      <c r="E523" s="68" t="s">
        <v>1235</v>
      </c>
      <c r="F523" s="67" t="s">
        <v>1236</v>
      </c>
      <c r="G523" s="67" t="s">
        <v>1237</v>
      </c>
      <c r="H523" s="67" t="s">
        <v>1238</v>
      </c>
      <c r="I523" s="67" t="s">
        <v>1206</v>
      </c>
      <c r="J523" s="67" t="s">
        <v>1206</v>
      </c>
      <c r="K523" s="67" t="s">
        <v>1239</v>
      </c>
      <c r="L523" s="67" t="s">
        <v>22</v>
      </c>
      <c r="M523" s="71" t="s">
        <v>1224</v>
      </c>
      <c r="N523" s="73" t="str">
        <f t="shared" si="8"/>
        <v>http://www.tandfebooks.com/isbn/9780203883044</v>
      </c>
    </row>
    <row r="524" spans="1:14">
      <c r="A524" s="67">
        <v>523</v>
      </c>
      <c r="B524" s="67" t="s">
        <v>14</v>
      </c>
      <c r="C524" s="67" t="s">
        <v>1937</v>
      </c>
      <c r="D524" s="68" t="s">
        <v>1938</v>
      </c>
      <c r="E524" s="68" t="s">
        <v>1939</v>
      </c>
      <c r="F524" s="67" t="s">
        <v>1940</v>
      </c>
      <c r="G524" s="67" t="s">
        <v>1940</v>
      </c>
      <c r="H524" s="67" t="s">
        <v>1941</v>
      </c>
      <c r="I524" s="67" t="s">
        <v>1206</v>
      </c>
      <c r="J524" s="67" t="s">
        <v>1206</v>
      </c>
      <c r="K524" s="67" t="s">
        <v>1942</v>
      </c>
      <c r="L524" s="67" t="s">
        <v>22</v>
      </c>
      <c r="M524" s="71" t="s">
        <v>1232</v>
      </c>
      <c r="N524" s="73" t="str">
        <f t="shared" si="8"/>
        <v>http://www.tandfebooks.com/isbn/9780203880302</v>
      </c>
    </row>
    <row r="525" spans="1:14">
      <c r="A525" s="67">
        <v>524</v>
      </c>
      <c r="B525" s="67" t="s">
        <v>14</v>
      </c>
      <c r="C525" s="67" t="s">
        <v>2133</v>
      </c>
      <c r="D525" s="68" t="s">
        <v>2134</v>
      </c>
      <c r="E525" s="68" t="s">
        <v>2135</v>
      </c>
      <c r="F525" s="67" t="s">
        <v>2136</v>
      </c>
      <c r="G525" s="67" t="s">
        <v>2137</v>
      </c>
      <c r="H525" s="67" t="s">
        <v>2138</v>
      </c>
      <c r="I525" s="67" t="s">
        <v>1206</v>
      </c>
      <c r="J525" s="67" t="s">
        <v>1206</v>
      </c>
      <c r="K525" s="67" t="s">
        <v>2139</v>
      </c>
      <c r="L525" s="67" t="s">
        <v>22</v>
      </c>
      <c r="M525" s="71" t="s">
        <v>1521</v>
      </c>
      <c r="N525" s="73" t="str">
        <f t="shared" si="8"/>
        <v>http://www.tandfebooks.com/isbn/9780203935927</v>
      </c>
    </row>
    <row r="526" spans="1:14">
      <c r="A526" s="67">
        <v>525</v>
      </c>
      <c r="B526" s="67" t="s">
        <v>14</v>
      </c>
      <c r="C526" s="67" t="s">
        <v>3083</v>
      </c>
      <c r="D526" s="68" t="s">
        <v>847</v>
      </c>
      <c r="E526" s="68" t="s">
        <v>2012</v>
      </c>
      <c r="F526" s="67" t="s">
        <v>3084</v>
      </c>
      <c r="G526" s="67" t="s">
        <v>3085</v>
      </c>
      <c r="H526" s="67" t="s">
        <v>3086</v>
      </c>
      <c r="I526" s="67" t="s">
        <v>1206</v>
      </c>
      <c r="J526" s="67" t="s">
        <v>1206</v>
      </c>
      <c r="K526" s="67" t="s">
        <v>3087</v>
      </c>
      <c r="L526" s="67" t="s">
        <v>22</v>
      </c>
      <c r="M526" s="71" t="s">
        <v>1208</v>
      </c>
      <c r="N526" s="73" t="str">
        <f t="shared" si="8"/>
        <v>http://www.tandfebooks.com/isbn/9780203969557</v>
      </c>
    </row>
    <row r="527" spans="1:14">
      <c r="A527" s="67">
        <v>526</v>
      </c>
      <c r="B527" s="67" t="s">
        <v>14</v>
      </c>
      <c r="C527" s="67" t="s">
        <v>4598</v>
      </c>
      <c r="D527" s="68" t="s">
        <v>4599</v>
      </c>
      <c r="E527" s="68" t="s">
        <v>4600</v>
      </c>
      <c r="F527" s="67" t="s">
        <v>4601</v>
      </c>
      <c r="G527" s="67" t="s">
        <v>4602</v>
      </c>
      <c r="H527" s="67" t="s">
        <v>4603</v>
      </c>
      <c r="I527" s="67" t="s">
        <v>1206</v>
      </c>
      <c r="J527" s="67" t="s">
        <v>1206</v>
      </c>
      <c r="K527" s="67" t="s">
        <v>4604</v>
      </c>
      <c r="L527" s="67" t="s">
        <v>4605</v>
      </c>
      <c r="M527" s="71" t="s">
        <v>1232</v>
      </c>
      <c r="N527" s="73" t="str">
        <f t="shared" si="8"/>
        <v>http://www.tandfebooks.com/isbn/9780203889817</v>
      </c>
    </row>
    <row r="528" spans="1:14">
      <c r="A528" s="67">
        <v>527</v>
      </c>
      <c r="B528" s="67" t="s">
        <v>14</v>
      </c>
      <c r="C528" s="67" t="s">
        <v>5070</v>
      </c>
      <c r="D528" s="68" t="s">
        <v>5071</v>
      </c>
      <c r="E528" s="68" t="s">
        <v>5072</v>
      </c>
      <c r="F528" s="67" t="s">
        <v>5073</v>
      </c>
      <c r="G528" s="67" t="s">
        <v>5074</v>
      </c>
      <c r="H528" s="67" t="s">
        <v>5075</v>
      </c>
      <c r="I528" s="67" t="s">
        <v>1206</v>
      </c>
      <c r="J528" s="67" t="s">
        <v>1206</v>
      </c>
      <c r="K528" s="67" t="s">
        <v>5076</v>
      </c>
      <c r="L528" s="67" t="s">
        <v>413</v>
      </c>
      <c r="M528" s="71" t="s">
        <v>1224</v>
      </c>
      <c r="N528" s="73" t="str">
        <f t="shared" si="8"/>
        <v>http://www.tandfebooks.com/isbn/9780203871256</v>
      </c>
    </row>
    <row r="529" spans="1:14">
      <c r="A529" s="67">
        <v>528</v>
      </c>
      <c r="B529" s="67" t="s">
        <v>14</v>
      </c>
      <c r="C529" s="67" t="s">
        <v>2554</v>
      </c>
      <c r="D529" s="68" t="s">
        <v>2555</v>
      </c>
      <c r="E529" s="68" t="s">
        <v>2556</v>
      </c>
      <c r="F529" s="67" t="s">
        <v>2557</v>
      </c>
      <c r="G529" s="67" t="s">
        <v>2558</v>
      </c>
      <c r="H529" s="67" t="s">
        <v>2559</v>
      </c>
      <c r="I529" s="67" t="s">
        <v>1206</v>
      </c>
      <c r="J529" s="67" t="s">
        <v>1206</v>
      </c>
      <c r="K529" s="67" t="s">
        <v>2560</v>
      </c>
      <c r="L529" s="67" t="s">
        <v>22</v>
      </c>
      <c r="M529" s="71" t="s">
        <v>1224</v>
      </c>
      <c r="N529" s="73" t="str">
        <f t="shared" si="8"/>
        <v>http://www.tandfebooks.com/isbn/9780203890707</v>
      </c>
    </row>
    <row r="530" spans="1:14">
      <c r="A530" s="67">
        <v>529</v>
      </c>
      <c r="B530" s="67" t="s">
        <v>14</v>
      </c>
      <c r="C530" s="67" t="s">
        <v>1557</v>
      </c>
      <c r="D530" s="68" t="s">
        <v>1558</v>
      </c>
      <c r="E530" s="68" t="s">
        <v>1559</v>
      </c>
      <c r="F530" s="67" t="s">
        <v>1560</v>
      </c>
      <c r="G530" s="67" t="s">
        <v>1561</v>
      </c>
      <c r="H530" s="67" t="s">
        <v>1562</v>
      </c>
      <c r="I530" s="67" t="s">
        <v>1206</v>
      </c>
      <c r="J530" s="67" t="s">
        <v>1266</v>
      </c>
      <c r="K530" s="67" t="s">
        <v>1563</v>
      </c>
      <c r="L530" s="67" t="s">
        <v>22</v>
      </c>
      <c r="M530" s="71" t="s">
        <v>1224</v>
      </c>
      <c r="N530" s="73" t="str">
        <f t="shared" si="8"/>
        <v>http://www.tandfebooks.com/isbn/9780203855799</v>
      </c>
    </row>
    <row r="531" spans="1:14">
      <c r="A531" s="67">
        <v>530</v>
      </c>
      <c r="B531" s="67" t="s">
        <v>14</v>
      </c>
      <c r="C531" s="67" t="s">
        <v>3390</v>
      </c>
      <c r="D531" s="68" t="s">
        <v>3391</v>
      </c>
      <c r="E531" s="68" t="s">
        <v>3392</v>
      </c>
      <c r="F531" s="67" t="s">
        <v>3393</v>
      </c>
      <c r="G531" s="67" t="s">
        <v>3394</v>
      </c>
      <c r="H531" s="67" t="s">
        <v>3395</v>
      </c>
      <c r="I531" s="67" t="s">
        <v>1206</v>
      </c>
      <c r="J531" s="67" t="s">
        <v>1206</v>
      </c>
      <c r="K531" s="67" t="s">
        <v>3396</v>
      </c>
      <c r="L531" s="67" t="s">
        <v>22</v>
      </c>
      <c r="M531" s="71" t="s">
        <v>1224</v>
      </c>
      <c r="N531" s="73" t="str">
        <f t="shared" si="8"/>
        <v>http://www.tandfebooks.com/isbn/9780203863121</v>
      </c>
    </row>
    <row r="532" spans="1:14">
      <c r="A532" s="67">
        <v>531</v>
      </c>
      <c r="B532" s="67" t="s">
        <v>14</v>
      </c>
      <c r="C532" s="67" t="s">
        <v>2675</v>
      </c>
      <c r="D532" s="68" t="s">
        <v>2676</v>
      </c>
      <c r="E532" s="68" t="s">
        <v>2677</v>
      </c>
      <c r="F532" s="67" t="s">
        <v>2678</v>
      </c>
      <c r="G532" s="67" t="s">
        <v>2679</v>
      </c>
      <c r="H532" s="67" t="s">
        <v>2680</v>
      </c>
      <c r="I532" s="67" t="s">
        <v>1206</v>
      </c>
      <c r="J532" s="67" t="s">
        <v>1206</v>
      </c>
      <c r="K532" s="67" t="s">
        <v>2681</v>
      </c>
      <c r="L532" s="67" t="s">
        <v>22</v>
      </c>
      <c r="M532" s="71" t="s">
        <v>1232</v>
      </c>
      <c r="N532" s="73" t="str">
        <f t="shared" si="8"/>
        <v>http://www.tandfebooks.com/isbn/9780203933411</v>
      </c>
    </row>
    <row r="533" spans="1:14">
      <c r="A533" s="67">
        <v>532</v>
      </c>
      <c r="B533" s="67" t="s">
        <v>14</v>
      </c>
      <c r="C533" s="67" t="s">
        <v>4529</v>
      </c>
      <c r="D533" s="68" t="s">
        <v>3077</v>
      </c>
      <c r="E533" s="68" t="s">
        <v>3392</v>
      </c>
      <c r="F533" s="67" t="s">
        <v>4530</v>
      </c>
      <c r="G533" s="67" t="s">
        <v>4531</v>
      </c>
      <c r="H533" s="67" t="s">
        <v>4532</v>
      </c>
      <c r="I533" s="67" t="s">
        <v>1206</v>
      </c>
      <c r="J533" s="67" t="s">
        <v>1206</v>
      </c>
      <c r="K533" s="67" t="s">
        <v>4533</v>
      </c>
      <c r="L533" s="67" t="s">
        <v>22</v>
      </c>
      <c r="M533" s="71" t="s">
        <v>1521</v>
      </c>
      <c r="N533" s="73" t="str">
        <f t="shared" si="8"/>
        <v>http://www.tandfebooks.com/isbn/9780203932766</v>
      </c>
    </row>
    <row r="534" spans="1:14">
      <c r="A534" s="67">
        <v>533</v>
      </c>
      <c r="B534" s="67" t="s">
        <v>14</v>
      </c>
      <c r="C534" s="67" t="s">
        <v>1461</v>
      </c>
      <c r="D534" s="68" t="s">
        <v>1462</v>
      </c>
      <c r="E534" s="68" t="s">
        <v>1463</v>
      </c>
      <c r="F534" s="67" t="s">
        <v>1464</v>
      </c>
      <c r="G534" s="67" t="s">
        <v>1465</v>
      </c>
      <c r="H534" s="67" t="s">
        <v>1466</v>
      </c>
      <c r="I534" s="67" t="s">
        <v>1206</v>
      </c>
      <c r="J534" s="67" t="s">
        <v>1419</v>
      </c>
      <c r="K534" s="67" t="s">
        <v>1467</v>
      </c>
      <c r="L534" s="67" t="s">
        <v>22</v>
      </c>
      <c r="M534" s="71" t="s">
        <v>1224</v>
      </c>
      <c r="N534" s="73" t="str">
        <f t="shared" si="8"/>
        <v>http://www.tandfebooks.com/isbn/9780203873052</v>
      </c>
    </row>
    <row r="535" spans="1:14">
      <c r="A535" s="67">
        <v>534</v>
      </c>
      <c r="B535" s="67" t="s">
        <v>14</v>
      </c>
      <c r="C535" s="67" t="s">
        <v>1536</v>
      </c>
      <c r="D535" s="68" t="s">
        <v>1537</v>
      </c>
      <c r="E535" s="68" t="s">
        <v>1538</v>
      </c>
      <c r="F535" s="67" t="s">
        <v>1539</v>
      </c>
      <c r="G535" s="67" t="s">
        <v>1540</v>
      </c>
      <c r="H535" s="67" t="s">
        <v>1541</v>
      </c>
      <c r="I535" s="67" t="s">
        <v>1206</v>
      </c>
      <c r="J535" s="67" t="s">
        <v>1206</v>
      </c>
      <c r="K535" s="67" t="s">
        <v>1542</v>
      </c>
      <c r="L535" s="67" t="s">
        <v>22</v>
      </c>
      <c r="M535" s="71" t="s">
        <v>1521</v>
      </c>
      <c r="N535" s="73" t="str">
        <f t="shared" si="8"/>
        <v>http://www.tandfebooks.com/isbn/9780203937242</v>
      </c>
    </row>
    <row r="536" spans="1:14">
      <c r="A536" s="67">
        <v>535</v>
      </c>
      <c r="B536" s="67" t="s">
        <v>14</v>
      </c>
      <c r="C536" s="67" t="s">
        <v>3904</v>
      </c>
      <c r="D536" s="68" t="s">
        <v>3905</v>
      </c>
      <c r="E536" s="68" t="s">
        <v>3906</v>
      </c>
      <c r="F536" s="67" t="s">
        <v>3907</v>
      </c>
      <c r="G536" s="67" t="s">
        <v>3908</v>
      </c>
      <c r="H536" s="67" t="s">
        <v>3909</v>
      </c>
      <c r="I536" s="67" t="s">
        <v>1206</v>
      </c>
      <c r="J536" s="67" t="s">
        <v>1206</v>
      </c>
      <c r="K536" s="67" t="s">
        <v>3910</v>
      </c>
      <c r="L536" s="67" t="s">
        <v>22</v>
      </c>
      <c r="M536" s="71" t="s">
        <v>1521</v>
      </c>
      <c r="N536" s="73" t="str">
        <f t="shared" si="8"/>
        <v>http://www.tandfebooks.com/isbn/9780203306574</v>
      </c>
    </row>
    <row r="537" spans="1:14">
      <c r="A537" s="67">
        <v>536</v>
      </c>
      <c r="B537" s="67" t="s">
        <v>14</v>
      </c>
      <c r="C537" s="67" t="s">
        <v>2140</v>
      </c>
      <c r="D537" s="68" t="s">
        <v>2141</v>
      </c>
      <c r="E537" s="68" t="s">
        <v>2142</v>
      </c>
      <c r="F537" s="67" t="s">
        <v>2143</v>
      </c>
      <c r="G537" s="67" t="s">
        <v>2144</v>
      </c>
      <c r="H537" s="67" t="s">
        <v>2145</v>
      </c>
      <c r="I537" s="67" t="s">
        <v>1206</v>
      </c>
      <c r="J537" s="67" t="s">
        <v>1206</v>
      </c>
      <c r="K537" s="67" t="s">
        <v>2146</v>
      </c>
      <c r="L537" s="67" t="s">
        <v>22</v>
      </c>
      <c r="M537" s="71" t="s">
        <v>1232</v>
      </c>
      <c r="N537" s="73" t="str">
        <f t="shared" si="8"/>
        <v>http://www.tandfebooks.com/isbn/9780203893135</v>
      </c>
    </row>
    <row r="538" spans="1:14">
      <c r="A538" s="67">
        <v>537</v>
      </c>
      <c r="B538" s="67" t="s">
        <v>14</v>
      </c>
      <c r="C538" s="67" t="s">
        <v>1481</v>
      </c>
      <c r="D538" s="68" t="s">
        <v>1482</v>
      </c>
      <c r="E538" s="68" t="s">
        <v>1483</v>
      </c>
      <c r="F538" s="67" t="s">
        <v>1484</v>
      </c>
      <c r="G538" s="67" t="s">
        <v>1485</v>
      </c>
      <c r="H538" s="67" t="s">
        <v>1486</v>
      </c>
      <c r="I538" s="67" t="s">
        <v>1206</v>
      </c>
      <c r="J538" s="67" t="s">
        <v>1206</v>
      </c>
      <c r="K538" s="67" t="s">
        <v>1487</v>
      </c>
      <c r="L538" s="67" t="s">
        <v>22</v>
      </c>
      <c r="M538" s="71" t="s">
        <v>1224</v>
      </c>
      <c r="N538" s="73" t="str">
        <f t="shared" si="8"/>
        <v>http://www.tandfebooks.com/isbn/9780203882887</v>
      </c>
    </row>
    <row r="539" spans="1:14">
      <c r="A539" s="67">
        <v>538</v>
      </c>
      <c r="B539" s="67" t="s">
        <v>14</v>
      </c>
      <c r="C539" s="67" t="s">
        <v>1606</v>
      </c>
      <c r="D539" s="68" t="s">
        <v>1607</v>
      </c>
      <c r="E539" s="68" t="s">
        <v>1608</v>
      </c>
      <c r="F539" s="67" t="s">
        <v>1609</v>
      </c>
      <c r="G539" s="67" t="s">
        <v>1610</v>
      </c>
      <c r="H539" s="67" t="s">
        <v>1611</v>
      </c>
      <c r="I539" s="67" t="s">
        <v>1206</v>
      </c>
      <c r="J539" s="67" t="s">
        <v>1206</v>
      </c>
      <c r="K539" s="67" t="s">
        <v>1612</v>
      </c>
      <c r="L539" s="67" t="s">
        <v>22</v>
      </c>
      <c r="M539" s="71" t="s">
        <v>1232</v>
      </c>
      <c r="N539" s="73" t="str">
        <f t="shared" si="8"/>
        <v>http://www.tandfebooks.com/isbn/9780203030899</v>
      </c>
    </row>
    <row r="540" spans="1:14">
      <c r="A540" s="67">
        <v>539</v>
      </c>
      <c r="B540" s="67" t="s">
        <v>14</v>
      </c>
      <c r="C540" s="67" t="s">
        <v>2614</v>
      </c>
      <c r="D540" s="68" t="s">
        <v>2615</v>
      </c>
      <c r="E540" s="68" t="s">
        <v>2616</v>
      </c>
      <c r="F540" s="67" t="s">
        <v>2617</v>
      </c>
      <c r="G540" s="67" t="s">
        <v>2618</v>
      </c>
      <c r="H540" s="67" t="s">
        <v>2619</v>
      </c>
      <c r="I540" s="67" t="s">
        <v>1206</v>
      </c>
      <c r="J540" s="67" t="s">
        <v>1206</v>
      </c>
      <c r="K540" s="67" t="s">
        <v>2620</v>
      </c>
      <c r="L540" s="67" t="s">
        <v>22</v>
      </c>
      <c r="M540" s="71" t="s">
        <v>1232</v>
      </c>
      <c r="N540" s="73" t="str">
        <f t="shared" si="8"/>
        <v>http://www.tandfebooks.com/isbn/9780203932025</v>
      </c>
    </row>
    <row r="541" spans="1:14">
      <c r="A541" s="67">
        <v>540</v>
      </c>
      <c r="B541" s="67" t="s">
        <v>14</v>
      </c>
      <c r="C541" s="67" t="s">
        <v>3173</v>
      </c>
      <c r="D541" s="68" t="s">
        <v>3174</v>
      </c>
      <c r="E541" s="68" t="s">
        <v>3175</v>
      </c>
      <c r="F541" s="67" t="s">
        <v>3176</v>
      </c>
      <c r="G541" s="67" t="s">
        <v>3177</v>
      </c>
      <c r="H541" s="67" t="s">
        <v>3178</v>
      </c>
      <c r="I541" s="67" t="s">
        <v>1206</v>
      </c>
      <c r="J541" s="67" t="s">
        <v>1222</v>
      </c>
      <c r="K541" s="67" t="s">
        <v>3179</v>
      </c>
      <c r="L541" s="67" t="s">
        <v>22</v>
      </c>
      <c r="M541" s="71" t="s">
        <v>1224</v>
      </c>
      <c r="N541" s="73" t="str">
        <f t="shared" si="8"/>
        <v>http://www.tandfebooks.com/isbn/9780203881712</v>
      </c>
    </row>
    <row r="542" spans="1:14">
      <c r="A542" s="67">
        <v>541</v>
      </c>
      <c r="B542" s="67" t="s">
        <v>14</v>
      </c>
      <c r="C542" s="67" t="s">
        <v>2336</v>
      </c>
      <c r="D542" s="68" t="s">
        <v>1834</v>
      </c>
      <c r="E542" s="68" t="s">
        <v>1773</v>
      </c>
      <c r="F542" s="67" t="s">
        <v>2337</v>
      </c>
      <c r="G542" s="67" t="s">
        <v>2338</v>
      </c>
      <c r="H542" s="67" t="s">
        <v>2339</v>
      </c>
      <c r="I542" s="67" t="s">
        <v>1206</v>
      </c>
      <c r="J542" s="67" t="s">
        <v>1206</v>
      </c>
      <c r="K542" s="67" t="s">
        <v>2340</v>
      </c>
      <c r="L542" s="67" t="s">
        <v>22</v>
      </c>
      <c r="M542" s="71" t="s">
        <v>1232</v>
      </c>
      <c r="N542" s="73" t="str">
        <f t="shared" si="8"/>
        <v>http://www.tandfebooks.com/isbn/9780203884423</v>
      </c>
    </row>
    <row r="543" spans="1:14">
      <c r="A543" s="67">
        <v>542</v>
      </c>
      <c r="B543" s="67" t="s">
        <v>14</v>
      </c>
      <c r="C543" s="67" t="s">
        <v>3510</v>
      </c>
      <c r="D543" s="68" t="s">
        <v>3511</v>
      </c>
      <c r="E543" s="68" t="s">
        <v>3512</v>
      </c>
      <c r="F543" s="67" t="s">
        <v>3513</v>
      </c>
      <c r="G543" s="67" t="s">
        <v>3514</v>
      </c>
      <c r="H543" s="67" t="s">
        <v>3515</v>
      </c>
      <c r="I543" s="67" t="s">
        <v>1206</v>
      </c>
      <c r="J543" s="67" t="s">
        <v>1206</v>
      </c>
      <c r="K543" s="67" t="s">
        <v>3516</v>
      </c>
      <c r="L543" s="67" t="s">
        <v>22</v>
      </c>
      <c r="M543" s="71" t="s">
        <v>1224</v>
      </c>
      <c r="N543" s="73" t="str">
        <f t="shared" si="8"/>
        <v>http://www.tandfebooks.com/isbn/9780203866443</v>
      </c>
    </row>
    <row r="544" spans="1:14">
      <c r="A544" s="67">
        <v>543</v>
      </c>
      <c r="B544" s="67" t="s">
        <v>14</v>
      </c>
      <c r="C544" s="67" t="s">
        <v>4270</v>
      </c>
      <c r="D544" s="68" t="s">
        <v>4271</v>
      </c>
      <c r="E544" s="68" t="s">
        <v>2829</v>
      </c>
      <c r="F544" s="67" t="s">
        <v>4272</v>
      </c>
      <c r="G544" s="67" t="s">
        <v>4273</v>
      </c>
      <c r="H544" s="67" t="s">
        <v>4274</v>
      </c>
      <c r="I544" s="67" t="s">
        <v>1206</v>
      </c>
      <c r="J544" s="67" t="s">
        <v>1206</v>
      </c>
      <c r="K544" s="67" t="s">
        <v>4275</v>
      </c>
      <c r="L544" s="67" t="s">
        <v>22</v>
      </c>
      <c r="M544" s="71" t="s">
        <v>1224</v>
      </c>
      <c r="N544" s="73" t="str">
        <f t="shared" si="8"/>
        <v>http://www.tandfebooks.com/isbn/9780203866283</v>
      </c>
    </row>
    <row r="545" spans="1:14">
      <c r="A545" s="67">
        <v>544</v>
      </c>
      <c r="B545" s="67" t="s">
        <v>14</v>
      </c>
      <c r="C545" s="67" t="s">
        <v>3784</v>
      </c>
      <c r="D545" s="68" t="s">
        <v>3144</v>
      </c>
      <c r="E545" s="68" t="s">
        <v>3785</v>
      </c>
      <c r="F545" s="67" t="s">
        <v>3786</v>
      </c>
      <c r="G545" s="67" t="s">
        <v>3787</v>
      </c>
      <c r="H545" s="67" t="s">
        <v>3788</v>
      </c>
      <c r="I545" s="67" t="s">
        <v>1206</v>
      </c>
      <c r="J545" s="67" t="s">
        <v>1206</v>
      </c>
      <c r="K545" s="67" t="s">
        <v>3789</v>
      </c>
      <c r="L545" s="67" t="s">
        <v>22</v>
      </c>
      <c r="M545" s="71" t="s">
        <v>1232</v>
      </c>
      <c r="N545" s="73" t="str">
        <f t="shared" si="8"/>
        <v>http://www.tandfebooks.com/isbn/9780203885215</v>
      </c>
    </row>
    <row r="546" spans="1:14">
      <c r="A546" s="67">
        <v>545</v>
      </c>
      <c r="B546" s="67" t="s">
        <v>5361</v>
      </c>
      <c r="C546" s="67" t="s">
        <v>5590</v>
      </c>
      <c r="D546" s="68" t="s">
        <v>3144</v>
      </c>
      <c r="E546" s="68" t="s">
        <v>5591</v>
      </c>
      <c r="F546" s="67" t="s">
        <v>5592</v>
      </c>
      <c r="G546" s="67" t="s">
        <v>5593</v>
      </c>
      <c r="H546" s="67" t="s">
        <v>5594</v>
      </c>
      <c r="I546" s="67" t="s">
        <v>1206</v>
      </c>
      <c r="J546" s="67" t="s">
        <v>1206</v>
      </c>
      <c r="K546" s="67" t="s">
        <v>5595</v>
      </c>
      <c r="L546" s="67" t="s">
        <v>22</v>
      </c>
      <c r="M546" s="71" t="s">
        <v>1224</v>
      </c>
      <c r="N546" s="73" t="str">
        <f t="shared" si="8"/>
        <v>http://www.tandfebooks.com/isbn/9780203894712</v>
      </c>
    </row>
    <row r="547" spans="1:14">
      <c r="A547" s="67">
        <v>546</v>
      </c>
      <c r="B547" s="67" t="s">
        <v>5361</v>
      </c>
      <c r="C547" s="67" t="s">
        <v>5418</v>
      </c>
      <c r="D547" s="68" t="s">
        <v>5419</v>
      </c>
      <c r="E547" s="68" t="s">
        <v>5420</v>
      </c>
      <c r="F547" s="67" t="s">
        <v>5421</v>
      </c>
      <c r="G547" s="67" t="s">
        <v>5422</v>
      </c>
      <c r="H547" s="67" t="s">
        <v>5423</v>
      </c>
      <c r="I547" s="67" t="s">
        <v>1206</v>
      </c>
      <c r="J547" s="67" t="s">
        <v>1206</v>
      </c>
      <c r="K547" s="67" t="s">
        <v>5424</v>
      </c>
      <c r="L547" s="67" t="s">
        <v>22</v>
      </c>
      <c r="M547" s="71" t="s">
        <v>1224</v>
      </c>
      <c r="N547" s="73" t="str">
        <f t="shared" si="8"/>
        <v>http://www.tandfebooks.com/isbn/9780203879832</v>
      </c>
    </row>
    <row r="548" spans="1:14">
      <c r="A548" s="67">
        <v>547</v>
      </c>
      <c r="B548" s="67" t="s">
        <v>5361</v>
      </c>
      <c r="C548" s="67" t="s">
        <v>5596</v>
      </c>
      <c r="D548" s="68" t="s">
        <v>3144</v>
      </c>
      <c r="E548" s="68" t="s">
        <v>5591</v>
      </c>
      <c r="F548" s="67" t="s">
        <v>5597</v>
      </c>
      <c r="G548" s="67" t="s">
        <v>5598</v>
      </c>
      <c r="H548" s="67" t="s">
        <v>5599</v>
      </c>
      <c r="I548" s="67" t="s">
        <v>1206</v>
      </c>
      <c r="J548" s="67" t="s">
        <v>1206</v>
      </c>
      <c r="K548" s="67" t="s">
        <v>5600</v>
      </c>
      <c r="L548" s="67" t="s">
        <v>22</v>
      </c>
      <c r="M548" s="71" t="s">
        <v>1232</v>
      </c>
      <c r="N548" s="73" t="str">
        <f t="shared" si="8"/>
        <v>http://www.tandfebooks.com/isbn/9780203933176</v>
      </c>
    </row>
    <row r="549" spans="1:14">
      <c r="A549" s="67">
        <v>548</v>
      </c>
      <c r="B549" s="67" t="s">
        <v>14</v>
      </c>
      <c r="C549" s="67" t="s">
        <v>1681</v>
      </c>
      <c r="D549" s="68" t="s">
        <v>1682</v>
      </c>
      <c r="E549" s="68" t="s">
        <v>1683</v>
      </c>
      <c r="F549" s="67" t="s">
        <v>1684</v>
      </c>
      <c r="G549" s="67" t="s">
        <v>1685</v>
      </c>
      <c r="H549" s="67" t="s">
        <v>1686</v>
      </c>
      <c r="I549" s="67" t="s">
        <v>1206</v>
      </c>
      <c r="J549" s="67" t="s">
        <v>1206</v>
      </c>
      <c r="K549" s="67" t="s">
        <v>1687</v>
      </c>
      <c r="L549" s="67" t="s">
        <v>22</v>
      </c>
      <c r="M549" s="71" t="s">
        <v>1232</v>
      </c>
      <c r="N549" s="73" t="str">
        <f t="shared" si="8"/>
        <v>http://www.tandfebooks.com/isbn/9780203996171</v>
      </c>
    </row>
    <row r="550" spans="1:14">
      <c r="A550" s="67">
        <v>549</v>
      </c>
      <c r="B550" s="67" t="s">
        <v>14</v>
      </c>
      <c r="C550" s="67" t="s">
        <v>3562</v>
      </c>
      <c r="D550" s="68" t="s">
        <v>3563</v>
      </c>
      <c r="E550" s="68" t="s">
        <v>2128</v>
      </c>
      <c r="F550" s="67" t="s">
        <v>3564</v>
      </c>
      <c r="G550" s="67" t="s">
        <v>3565</v>
      </c>
      <c r="H550" s="67" t="s">
        <v>3566</v>
      </c>
      <c r="I550" s="67" t="s">
        <v>1206</v>
      </c>
      <c r="J550" s="67" t="s">
        <v>1206</v>
      </c>
      <c r="K550" s="67" t="s">
        <v>3567</v>
      </c>
      <c r="L550" s="67" t="s">
        <v>22</v>
      </c>
      <c r="M550" s="71" t="s">
        <v>1521</v>
      </c>
      <c r="N550" s="73" t="str">
        <f t="shared" si="8"/>
        <v>http://www.tandfebooks.com/isbn/9780203932995</v>
      </c>
    </row>
    <row r="551" spans="1:14">
      <c r="A551" s="67">
        <v>550</v>
      </c>
      <c r="B551" s="67" t="s">
        <v>14</v>
      </c>
      <c r="C551" s="67" t="s">
        <v>4637</v>
      </c>
      <c r="D551" s="68" t="s">
        <v>3618</v>
      </c>
      <c r="E551" s="68" t="s">
        <v>4638</v>
      </c>
      <c r="F551" s="67" t="s">
        <v>4639</v>
      </c>
      <c r="G551" s="67" t="s">
        <v>4640</v>
      </c>
      <c r="H551" s="67" t="s">
        <v>4641</v>
      </c>
      <c r="I551" s="67" t="s">
        <v>1206</v>
      </c>
      <c r="J551" s="67" t="s">
        <v>1206</v>
      </c>
      <c r="K551" s="67" t="s">
        <v>4642</v>
      </c>
      <c r="L551" s="67" t="s">
        <v>22</v>
      </c>
      <c r="M551" s="71" t="s">
        <v>1232</v>
      </c>
      <c r="N551" s="73" t="str">
        <f t="shared" si="8"/>
        <v>http://www.tandfebooks.com/isbn/9780203927076</v>
      </c>
    </row>
    <row r="552" spans="1:14">
      <c r="A552" s="67">
        <v>551</v>
      </c>
      <c r="B552" s="67" t="s">
        <v>14</v>
      </c>
      <c r="C552" s="67" t="s">
        <v>4175</v>
      </c>
      <c r="D552" s="68" t="s">
        <v>4176</v>
      </c>
      <c r="E552" s="68" t="s">
        <v>344</v>
      </c>
      <c r="F552" s="67" t="s">
        <v>4177</v>
      </c>
      <c r="G552" s="67" t="s">
        <v>4178</v>
      </c>
      <c r="H552" s="67" t="s">
        <v>4179</v>
      </c>
      <c r="I552" s="67" t="s">
        <v>1206</v>
      </c>
      <c r="J552" s="67" t="s">
        <v>1206</v>
      </c>
      <c r="K552" s="67" t="s">
        <v>4180</v>
      </c>
      <c r="L552" s="67" t="s">
        <v>22</v>
      </c>
      <c r="M552" s="71" t="s">
        <v>1521</v>
      </c>
      <c r="N552" s="73" t="str">
        <f t="shared" si="8"/>
        <v>http://www.tandfebooks.com/isbn/9780203936498</v>
      </c>
    </row>
    <row r="553" spans="1:14">
      <c r="A553" s="67">
        <v>552</v>
      </c>
      <c r="B553" s="67" t="s">
        <v>5361</v>
      </c>
      <c r="C553" s="67" t="s">
        <v>5410</v>
      </c>
      <c r="D553" s="68" t="s">
        <v>5411</v>
      </c>
      <c r="E553" s="68" t="s">
        <v>5412</v>
      </c>
      <c r="F553" s="67" t="s">
        <v>5413</v>
      </c>
      <c r="G553" s="67" t="s">
        <v>5414</v>
      </c>
      <c r="H553" s="67" t="s">
        <v>5415</v>
      </c>
      <c r="I553" s="67" t="s">
        <v>1206</v>
      </c>
      <c r="J553" s="67" t="s">
        <v>1419</v>
      </c>
      <c r="K553" s="67" t="s">
        <v>5416</v>
      </c>
      <c r="L553" s="67" t="s">
        <v>5417</v>
      </c>
      <c r="M553" s="71" t="s">
        <v>1232</v>
      </c>
      <c r="N553" s="73" t="str">
        <f t="shared" si="8"/>
        <v>http://www.tandfebooks.com/isbn/9780203881057</v>
      </c>
    </row>
    <row r="554" spans="1:14">
      <c r="A554" s="67">
        <v>553</v>
      </c>
      <c r="B554" s="67" t="s">
        <v>5361</v>
      </c>
      <c r="C554" s="67" t="s">
        <v>5729</v>
      </c>
      <c r="D554" s="68" t="s">
        <v>5730</v>
      </c>
      <c r="E554" s="68" t="s">
        <v>5731</v>
      </c>
      <c r="F554" s="67" t="s">
        <v>5732</v>
      </c>
      <c r="G554" s="67" t="s">
        <v>5733</v>
      </c>
      <c r="H554" s="67" t="s">
        <v>5734</v>
      </c>
      <c r="I554" s="67" t="s">
        <v>1206</v>
      </c>
      <c r="J554" s="67" t="s">
        <v>1206</v>
      </c>
      <c r="K554" s="67" t="s">
        <v>5735</v>
      </c>
      <c r="L554" s="67" t="s">
        <v>22</v>
      </c>
      <c r="M554" s="71" t="s">
        <v>1232</v>
      </c>
      <c r="N554" s="73" t="str">
        <f t="shared" si="8"/>
        <v>http://www.tandfebooks.com/isbn/9780203895221</v>
      </c>
    </row>
    <row r="555" spans="1:14">
      <c r="A555" s="67">
        <v>554</v>
      </c>
      <c r="B555" s="67" t="s">
        <v>5361</v>
      </c>
      <c r="C555" s="67" t="s">
        <v>5460</v>
      </c>
      <c r="D555" s="68" t="s">
        <v>3385</v>
      </c>
      <c r="E555" s="68" t="s">
        <v>5461</v>
      </c>
      <c r="F555" s="67" t="s">
        <v>5462</v>
      </c>
      <c r="G555" s="67" t="s">
        <v>5463</v>
      </c>
      <c r="H555" s="67" t="s">
        <v>5464</v>
      </c>
      <c r="I555" s="67" t="s">
        <v>1206</v>
      </c>
      <c r="J555" s="67" t="s">
        <v>1206</v>
      </c>
      <c r="K555" s="67" t="s">
        <v>5465</v>
      </c>
      <c r="L555" s="67" t="s">
        <v>22</v>
      </c>
      <c r="M555" s="71" t="s">
        <v>1232</v>
      </c>
      <c r="N555" s="73" t="str">
        <f t="shared" si="8"/>
        <v>http://www.tandfebooks.com/isbn/9780203890035</v>
      </c>
    </row>
    <row r="556" spans="1:14">
      <c r="A556" s="67">
        <v>555</v>
      </c>
      <c r="B556" s="67" t="s">
        <v>14</v>
      </c>
      <c r="C556" s="67" t="s">
        <v>2942</v>
      </c>
      <c r="D556" s="68" t="s">
        <v>187</v>
      </c>
      <c r="E556" s="68" t="s">
        <v>188</v>
      </c>
      <c r="F556" s="67" t="s">
        <v>2943</v>
      </c>
      <c r="G556" s="67" t="s">
        <v>2944</v>
      </c>
      <c r="H556" s="67" t="s">
        <v>2945</v>
      </c>
      <c r="I556" s="67" t="s">
        <v>1206</v>
      </c>
      <c r="J556" s="67" t="s">
        <v>1206</v>
      </c>
      <c r="K556" s="67" t="s">
        <v>2946</v>
      </c>
      <c r="L556" s="67" t="s">
        <v>22</v>
      </c>
      <c r="M556" s="71" t="s">
        <v>1232</v>
      </c>
      <c r="N556" s="73" t="str">
        <f t="shared" si="8"/>
        <v>http://www.tandfebooks.com/isbn/9780203928240</v>
      </c>
    </row>
    <row r="557" spans="1:14">
      <c r="A557" s="67">
        <v>556</v>
      </c>
      <c r="B557" s="67" t="s">
        <v>14</v>
      </c>
      <c r="C557" s="67" t="s">
        <v>1970</v>
      </c>
      <c r="D557" s="68" t="s">
        <v>1971</v>
      </c>
      <c r="E557" s="68" t="s">
        <v>1184</v>
      </c>
      <c r="F557" s="67" t="s">
        <v>1972</v>
      </c>
      <c r="G557" s="67" t="s">
        <v>1973</v>
      </c>
      <c r="H557" s="67" t="s">
        <v>1974</v>
      </c>
      <c r="I557" s="67" t="s">
        <v>1206</v>
      </c>
      <c r="J557" s="67" t="s">
        <v>1206</v>
      </c>
      <c r="K557" s="67" t="s">
        <v>1975</v>
      </c>
      <c r="L557" s="67" t="s">
        <v>22</v>
      </c>
      <c r="M557" s="71" t="s">
        <v>1208</v>
      </c>
      <c r="N557" s="73" t="str">
        <f t="shared" si="8"/>
        <v>http://www.tandfebooks.com/isbn/9781410615411</v>
      </c>
    </row>
    <row r="558" spans="1:14">
      <c r="A558" s="67">
        <v>557</v>
      </c>
      <c r="B558" s="67" t="s">
        <v>14</v>
      </c>
      <c r="C558" s="67" t="s">
        <v>2294</v>
      </c>
      <c r="D558" s="68" t="s">
        <v>2295</v>
      </c>
      <c r="E558" s="68" t="s">
        <v>2296</v>
      </c>
      <c r="F558" s="67" t="s">
        <v>2297</v>
      </c>
      <c r="G558" s="67" t="s">
        <v>2298</v>
      </c>
      <c r="H558" s="67" t="s">
        <v>2299</v>
      </c>
      <c r="I558" s="67" t="s">
        <v>1206</v>
      </c>
      <c r="J558" s="67" t="s">
        <v>1206</v>
      </c>
      <c r="K558" s="67" t="s">
        <v>2300</v>
      </c>
      <c r="L558" s="67" t="s">
        <v>22</v>
      </c>
      <c r="M558" s="71" t="s">
        <v>1224</v>
      </c>
      <c r="N558" s="73" t="str">
        <f t="shared" si="8"/>
        <v>http://www.tandfebooks.com/isbn/9780203864463</v>
      </c>
    </row>
    <row r="559" spans="1:14">
      <c r="A559" s="67">
        <v>558</v>
      </c>
      <c r="B559" s="67" t="s">
        <v>14</v>
      </c>
      <c r="C559" s="67" t="s">
        <v>1216</v>
      </c>
      <c r="D559" s="68" t="s">
        <v>1217</v>
      </c>
      <c r="E559" s="68" t="s">
        <v>1218</v>
      </c>
      <c r="F559" s="67" t="s">
        <v>1219</v>
      </c>
      <c r="G559" s="67" t="s">
        <v>1220</v>
      </c>
      <c r="H559" s="67" t="s">
        <v>1221</v>
      </c>
      <c r="I559" s="67" t="s">
        <v>1206</v>
      </c>
      <c r="J559" s="67" t="s">
        <v>1222</v>
      </c>
      <c r="K559" s="67" t="s">
        <v>1223</v>
      </c>
      <c r="L559" s="67" t="s">
        <v>22</v>
      </c>
      <c r="M559" s="71" t="s">
        <v>1224</v>
      </c>
      <c r="N559" s="73" t="str">
        <f t="shared" si="8"/>
        <v>http://www.tandfebooks.com/isbn/9780203892718</v>
      </c>
    </row>
    <row r="560" spans="1:14">
      <c r="A560" s="67">
        <v>559</v>
      </c>
      <c r="B560" s="67" t="s">
        <v>14</v>
      </c>
      <c r="C560" s="67" t="s">
        <v>2263</v>
      </c>
      <c r="D560" s="68" t="s">
        <v>2264</v>
      </c>
      <c r="E560" s="68" t="s">
        <v>2265</v>
      </c>
      <c r="F560" s="67" t="s">
        <v>2266</v>
      </c>
      <c r="G560" s="67" t="s">
        <v>2267</v>
      </c>
      <c r="H560" s="67" t="s">
        <v>2268</v>
      </c>
      <c r="I560" s="67" t="s">
        <v>1206</v>
      </c>
      <c r="J560" s="67" t="s">
        <v>1206</v>
      </c>
      <c r="K560" s="67" t="s">
        <v>2269</v>
      </c>
      <c r="L560" s="67" t="s">
        <v>22</v>
      </c>
      <c r="M560" s="71" t="s">
        <v>1224</v>
      </c>
      <c r="N560" s="73" t="str">
        <f t="shared" si="8"/>
        <v>http://www.tandfebooks.com/isbn/9780203866115</v>
      </c>
    </row>
    <row r="561" spans="1:14">
      <c r="A561" s="67">
        <v>560</v>
      </c>
      <c r="B561" s="67" t="s">
        <v>14</v>
      </c>
      <c r="C561" s="67" t="s">
        <v>2263</v>
      </c>
      <c r="D561" s="68" t="s">
        <v>2424</v>
      </c>
      <c r="E561" s="68" t="s">
        <v>2425</v>
      </c>
      <c r="F561" s="67" t="s">
        <v>2426</v>
      </c>
      <c r="G561" s="67" t="s">
        <v>2427</v>
      </c>
      <c r="H561" s="67" t="s">
        <v>2428</v>
      </c>
      <c r="I561" s="67" t="s">
        <v>1206</v>
      </c>
      <c r="J561" s="67" t="s">
        <v>1206</v>
      </c>
      <c r="K561" s="67" t="s">
        <v>2429</v>
      </c>
      <c r="L561" s="67" t="s">
        <v>22</v>
      </c>
      <c r="M561" s="71" t="s">
        <v>1232</v>
      </c>
      <c r="N561" s="73" t="str">
        <f t="shared" si="8"/>
        <v>http://www.tandfebooks.com/isbn/9780203891223</v>
      </c>
    </row>
    <row r="562" spans="1:14">
      <c r="A562" s="67">
        <v>561</v>
      </c>
      <c r="B562" s="67" t="s">
        <v>14</v>
      </c>
      <c r="C562" s="67" t="s">
        <v>3767</v>
      </c>
      <c r="D562" s="68" t="s">
        <v>3197</v>
      </c>
      <c r="E562" s="68" t="s">
        <v>3768</v>
      </c>
      <c r="F562" s="67" t="s">
        <v>3769</v>
      </c>
      <c r="G562" s="67" t="s">
        <v>3770</v>
      </c>
      <c r="H562" s="67" t="s">
        <v>3771</v>
      </c>
      <c r="I562" s="67" t="s">
        <v>1206</v>
      </c>
      <c r="J562" s="67" t="s">
        <v>1206</v>
      </c>
      <c r="K562" s="67" t="s">
        <v>3772</v>
      </c>
      <c r="L562" s="67" t="s">
        <v>22</v>
      </c>
      <c r="M562" s="71" t="s">
        <v>1232</v>
      </c>
      <c r="N562" s="73" t="str">
        <f t="shared" si="8"/>
        <v>http://www.tandfebooks.com/isbn/9780203894804</v>
      </c>
    </row>
    <row r="563" spans="1:14">
      <c r="A563" s="67">
        <v>562</v>
      </c>
      <c r="B563" s="67" t="s">
        <v>14</v>
      </c>
      <c r="C563" s="67" t="s">
        <v>2588</v>
      </c>
      <c r="D563" s="68" t="s">
        <v>2589</v>
      </c>
      <c r="E563" s="68" t="s">
        <v>2590</v>
      </c>
      <c r="F563" s="67" t="s">
        <v>2591</v>
      </c>
      <c r="G563" s="67" t="s">
        <v>2592</v>
      </c>
      <c r="H563" s="67" t="s">
        <v>2593</v>
      </c>
      <c r="I563" s="67" t="s">
        <v>1206</v>
      </c>
      <c r="J563" s="67" t="s">
        <v>1206</v>
      </c>
      <c r="K563" s="67" t="s">
        <v>2594</v>
      </c>
      <c r="L563" s="67" t="s">
        <v>22</v>
      </c>
      <c r="M563" s="71" t="s">
        <v>1224</v>
      </c>
      <c r="N563" s="73" t="str">
        <f t="shared" si="8"/>
        <v>http://www.tandfebooks.com/isbn/9780203891131</v>
      </c>
    </row>
    <row r="564" spans="1:14">
      <c r="A564" s="67">
        <v>563</v>
      </c>
      <c r="B564" s="67" t="s">
        <v>14</v>
      </c>
      <c r="C564" s="67" t="s">
        <v>3617</v>
      </c>
      <c r="D564" s="68" t="s">
        <v>3618</v>
      </c>
      <c r="E564" s="68" t="s">
        <v>3619</v>
      </c>
      <c r="F564" s="67" t="s">
        <v>3620</v>
      </c>
      <c r="G564" s="67" t="s">
        <v>3621</v>
      </c>
      <c r="H564" s="67" t="s">
        <v>3622</v>
      </c>
      <c r="I564" s="67" t="s">
        <v>1206</v>
      </c>
      <c r="J564" s="67" t="s">
        <v>1206</v>
      </c>
      <c r="K564" s="67" t="s">
        <v>3623</v>
      </c>
      <c r="L564" s="67" t="s">
        <v>22</v>
      </c>
      <c r="M564" s="71" t="s">
        <v>1232</v>
      </c>
      <c r="N564" s="73" t="str">
        <f t="shared" si="8"/>
        <v>http://www.tandfebooks.com/isbn/9780203887349</v>
      </c>
    </row>
    <row r="565" spans="1:14">
      <c r="A565" s="67">
        <v>564</v>
      </c>
      <c r="B565" s="67" t="s">
        <v>14</v>
      </c>
      <c r="C565" s="67" t="s">
        <v>5082</v>
      </c>
      <c r="D565" s="68" t="s">
        <v>5083</v>
      </c>
      <c r="E565" s="68" t="s">
        <v>5084</v>
      </c>
      <c r="F565" s="67" t="s">
        <v>5085</v>
      </c>
      <c r="G565" s="67" t="s">
        <v>5086</v>
      </c>
      <c r="H565" s="67" t="s">
        <v>5087</v>
      </c>
      <c r="I565" s="67" t="s">
        <v>1206</v>
      </c>
      <c r="J565" s="67" t="s">
        <v>1206</v>
      </c>
      <c r="K565" s="67" t="s">
        <v>5088</v>
      </c>
      <c r="L565" s="67" t="s">
        <v>22</v>
      </c>
      <c r="M565" s="71" t="s">
        <v>1232</v>
      </c>
      <c r="N565" s="73" t="str">
        <f t="shared" si="8"/>
        <v>http://www.tandfebooks.com/isbn/9780203930748</v>
      </c>
    </row>
    <row r="566" spans="1:14">
      <c r="A566" s="67">
        <v>565</v>
      </c>
      <c r="B566" s="67" t="s">
        <v>14</v>
      </c>
      <c r="C566" s="67" t="s">
        <v>3604</v>
      </c>
      <c r="D566" s="68" t="s">
        <v>3605</v>
      </c>
      <c r="E566" s="68" t="s">
        <v>3606</v>
      </c>
      <c r="F566" s="67" t="s">
        <v>3607</v>
      </c>
      <c r="G566" s="67" t="s">
        <v>3608</v>
      </c>
      <c r="H566" s="67" t="s">
        <v>3609</v>
      </c>
      <c r="I566" s="67" t="s">
        <v>1206</v>
      </c>
      <c r="J566" s="67" t="s">
        <v>1266</v>
      </c>
      <c r="K566" s="67" t="s">
        <v>3610</v>
      </c>
      <c r="L566" s="67" t="s">
        <v>22</v>
      </c>
      <c r="M566" s="71" t="s">
        <v>1521</v>
      </c>
      <c r="N566" s="73" t="str">
        <f t="shared" si="8"/>
        <v>http://www.tandfebooks.com/isbn/9780203927854</v>
      </c>
    </row>
    <row r="567" spans="1:14">
      <c r="A567" s="67">
        <v>566</v>
      </c>
      <c r="B567" s="67" t="s">
        <v>14</v>
      </c>
      <c r="C567" s="67" t="s">
        <v>2092</v>
      </c>
      <c r="D567" s="68" t="s">
        <v>2093</v>
      </c>
      <c r="E567" s="68" t="s">
        <v>2094</v>
      </c>
      <c r="F567" s="67" t="s">
        <v>2095</v>
      </c>
      <c r="G567" s="67" t="s">
        <v>2096</v>
      </c>
      <c r="H567" s="67" t="s">
        <v>2097</v>
      </c>
      <c r="I567" s="67" t="s">
        <v>1206</v>
      </c>
      <c r="J567" s="67" t="s">
        <v>1206</v>
      </c>
      <c r="K567" s="67" t="s">
        <v>2098</v>
      </c>
      <c r="L567" s="67" t="s">
        <v>22</v>
      </c>
      <c r="M567" s="71" t="s">
        <v>1232</v>
      </c>
      <c r="N567" s="73" t="str">
        <f t="shared" si="8"/>
        <v>http://www.tandfebooks.com/isbn/9780203894781</v>
      </c>
    </row>
    <row r="568" spans="1:14">
      <c r="A568" s="67">
        <v>567</v>
      </c>
      <c r="B568" s="67" t="s">
        <v>14</v>
      </c>
      <c r="C568" s="67" t="s">
        <v>3266</v>
      </c>
      <c r="D568" s="68" t="s">
        <v>3267</v>
      </c>
      <c r="E568" s="68" t="s">
        <v>3268</v>
      </c>
      <c r="F568" s="67" t="s">
        <v>3269</v>
      </c>
      <c r="G568" s="67" t="s">
        <v>3270</v>
      </c>
      <c r="H568" s="67" t="s">
        <v>3271</v>
      </c>
      <c r="I568" s="67" t="s">
        <v>1206</v>
      </c>
      <c r="J568" s="67" t="s">
        <v>1206</v>
      </c>
      <c r="K568" s="67" t="s">
        <v>3272</v>
      </c>
      <c r="L568" s="67" t="s">
        <v>22</v>
      </c>
      <c r="M568" s="71" t="s">
        <v>1224</v>
      </c>
      <c r="N568" s="73" t="str">
        <f t="shared" si="8"/>
        <v>http://www.tandfebooks.com/isbn/9780203871263</v>
      </c>
    </row>
    <row r="569" spans="1:14">
      <c r="A569" s="67">
        <v>568</v>
      </c>
      <c r="B569" s="67" t="s">
        <v>14</v>
      </c>
      <c r="C569" s="67" t="s">
        <v>3611</v>
      </c>
      <c r="D569" s="68" t="s">
        <v>2295</v>
      </c>
      <c r="E569" s="68" t="s">
        <v>3612</v>
      </c>
      <c r="F569" s="67" t="s">
        <v>3613</v>
      </c>
      <c r="G569" s="67" t="s">
        <v>3614</v>
      </c>
      <c r="H569" s="67" t="s">
        <v>3615</v>
      </c>
      <c r="I569" s="67" t="s">
        <v>1206</v>
      </c>
      <c r="J569" s="67" t="s">
        <v>1206</v>
      </c>
      <c r="K569" s="67" t="s">
        <v>3616</v>
      </c>
      <c r="L569" s="67" t="s">
        <v>22</v>
      </c>
      <c r="M569" s="71" t="s">
        <v>1224</v>
      </c>
      <c r="N569" s="73" t="str">
        <f t="shared" si="8"/>
        <v>http://www.tandfebooks.com/isbn/9780203867273</v>
      </c>
    </row>
    <row r="570" spans="1:14">
      <c r="A570" s="67">
        <v>569</v>
      </c>
      <c r="B570" s="67" t="s">
        <v>14</v>
      </c>
      <c r="C570" s="67" t="s">
        <v>4678</v>
      </c>
      <c r="D570" s="68" t="s">
        <v>2295</v>
      </c>
      <c r="E570" s="68" t="s">
        <v>4679</v>
      </c>
      <c r="F570" s="67" t="s">
        <v>4680</v>
      </c>
      <c r="G570" s="67" t="s">
        <v>4681</v>
      </c>
      <c r="H570" s="67" t="s">
        <v>4682</v>
      </c>
      <c r="I570" s="67" t="s">
        <v>1206</v>
      </c>
      <c r="J570" s="67" t="s">
        <v>1206</v>
      </c>
      <c r="K570" s="67" t="s">
        <v>4683</v>
      </c>
      <c r="L570" s="67" t="s">
        <v>22</v>
      </c>
      <c r="M570" s="71" t="s">
        <v>1521</v>
      </c>
      <c r="N570" s="73" t="str">
        <f t="shared" si="8"/>
        <v>http://www.tandfebooks.com/isbn/9780203945827</v>
      </c>
    </row>
    <row r="571" spans="1:14">
      <c r="A571" s="67">
        <v>570</v>
      </c>
      <c r="B571" s="67" t="s">
        <v>14</v>
      </c>
      <c r="C571" s="67" t="s">
        <v>3656</v>
      </c>
      <c r="D571" s="68" t="s">
        <v>3657</v>
      </c>
      <c r="E571" s="68" t="s">
        <v>3658</v>
      </c>
      <c r="F571" s="67" t="s">
        <v>3659</v>
      </c>
      <c r="G571" s="67" t="s">
        <v>3660</v>
      </c>
      <c r="H571" s="67" t="s">
        <v>3661</v>
      </c>
      <c r="I571" s="67" t="s">
        <v>1206</v>
      </c>
      <c r="J571" s="67" t="s">
        <v>1206</v>
      </c>
      <c r="K571" s="67" t="s">
        <v>3662</v>
      </c>
      <c r="L571" s="67" t="s">
        <v>22</v>
      </c>
      <c r="M571" s="71" t="s">
        <v>1224</v>
      </c>
      <c r="N571" s="73" t="str">
        <f t="shared" si="8"/>
        <v>http://www.tandfebooks.com/isbn/9780203879603</v>
      </c>
    </row>
    <row r="572" spans="1:14">
      <c r="A572" s="67">
        <v>571</v>
      </c>
      <c r="B572" s="67" t="s">
        <v>14</v>
      </c>
      <c r="C572" s="67" t="s">
        <v>1592</v>
      </c>
      <c r="D572" s="68" t="s">
        <v>1593</v>
      </c>
      <c r="E572" s="68" t="s">
        <v>1594</v>
      </c>
      <c r="F572" s="67" t="s">
        <v>1595</v>
      </c>
      <c r="G572" s="67" t="s">
        <v>1596</v>
      </c>
      <c r="H572" s="67" t="s">
        <v>1597</v>
      </c>
      <c r="I572" s="67" t="s">
        <v>1206</v>
      </c>
      <c r="J572" s="67" t="s">
        <v>1206</v>
      </c>
      <c r="K572" s="67" t="s">
        <v>1598</v>
      </c>
      <c r="L572" s="67" t="s">
        <v>413</v>
      </c>
      <c r="M572" s="71" t="s">
        <v>1224</v>
      </c>
      <c r="N572" s="73" t="str">
        <f t="shared" si="8"/>
        <v>http://www.tandfebooks.com/isbn/9780203873199</v>
      </c>
    </row>
    <row r="573" spans="1:14">
      <c r="A573" s="67">
        <v>572</v>
      </c>
      <c r="B573" s="67" t="s">
        <v>5239</v>
      </c>
      <c r="C573" s="67" t="s">
        <v>5504</v>
      </c>
      <c r="D573" s="68" t="s">
        <v>5505</v>
      </c>
      <c r="E573" s="68" t="s">
        <v>5506</v>
      </c>
      <c r="F573" s="67" t="s">
        <v>5507</v>
      </c>
      <c r="G573" s="67" t="s">
        <v>5508</v>
      </c>
      <c r="H573" s="67" t="s">
        <v>5509</v>
      </c>
      <c r="I573" s="67" t="s">
        <v>1206</v>
      </c>
      <c r="J573" s="67" t="s">
        <v>1206</v>
      </c>
      <c r="K573" s="67" t="s">
        <v>5510</v>
      </c>
      <c r="L573" s="67" t="s">
        <v>22</v>
      </c>
      <c r="M573" s="71" t="s">
        <v>1224</v>
      </c>
      <c r="N573" s="73" t="str">
        <f t="shared" si="8"/>
        <v>http://www.tandfebooks.com/isbn/9780203869130</v>
      </c>
    </row>
    <row r="574" spans="1:14">
      <c r="A574" s="67">
        <v>573</v>
      </c>
      <c r="B574" s="67" t="s">
        <v>14</v>
      </c>
      <c r="C574" s="67" t="s">
        <v>2182</v>
      </c>
      <c r="D574" s="68" t="s">
        <v>2183</v>
      </c>
      <c r="E574" s="68" t="s">
        <v>2184</v>
      </c>
      <c r="F574" s="67" t="s">
        <v>2185</v>
      </c>
      <c r="G574" s="67" t="s">
        <v>2186</v>
      </c>
      <c r="H574" s="67" t="s">
        <v>2187</v>
      </c>
      <c r="I574" s="67" t="s">
        <v>1206</v>
      </c>
      <c r="J574" s="67" t="s">
        <v>1206</v>
      </c>
      <c r="K574" s="67" t="s">
        <v>2188</v>
      </c>
      <c r="L574" s="67" t="s">
        <v>538</v>
      </c>
      <c r="M574" s="71" t="s">
        <v>1224</v>
      </c>
      <c r="N574" s="73" t="str">
        <f t="shared" si="8"/>
        <v>http://www.tandfebooks.com/isbn/9780203869611</v>
      </c>
    </row>
    <row r="575" spans="1:14">
      <c r="A575" s="67">
        <v>574</v>
      </c>
      <c r="B575" s="67" t="s">
        <v>14</v>
      </c>
      <c r="C575" s="67" t="s">
        <v>4886</v>
      </c>
      <c r="D575" s="68" t="s">
        <v>4887</v>
      </c>
      <c r="E575" s="68" t="s">
        <v>4888</v>
      </c>
      <c r="F575" s="67" t="s">
        <v>4889</v>
      </c>
      <c r="G575" s="67" t="s">
        <v>4890</v>
      </c>
      <c r="H575" s="67" t="s">
        <v>4891</v>
      </c>
      <c r="I575" s="67" t="s">
        <v>1206</v>
      </c>
      <c r="J575" s="67" t="s">
        <v>1206</v>
      </c>
      <c r="K575" s="67" t="s">
        <v>4892</v>
      </c>
      <c r="L575" s="67" t="s">
        <v>538</v>
      </c>
      <c r="M575" s="71" t="s">
        <v>1232</v>
      </c>
      <c r="N575" s="73" t="str">
        <f t="shared" si="8"/>
        <v>http://www.tandfebooks.com/isbn/9780203889770</v>
      </c>
    </row>
    <row r="576" spans="1:14">
      <c r="A576" s="67">
        <v>575</v>
      </c>
      <c r="B576" s="67" t="s">
        <v>5239</v>
      </c>
      <c r="C576" s="67" t="s">
        <v>5274</v>
      </c>
      <c r="D576" s="68" t="s">
        <v>5275</v>
      </c>
      <c r="E576" s="68" t="s">
        <v>5276</v>
      </c>
      <c r="F576" s="67" t="s">
        <v>5277</v>
      </c>
      <c r="G576" s="67" t="s">
        <v>5278</v>
      </c>
      <c r="H576" s="67" t="s">
        <v>5279</v>
      </c>
      <c r="I576" s="67" t="s">
        <v>1206</v>
      </c>
      <c r="J576" s="67" t="s">
        <v>1206</v>
      </c>
      <c r="K576" s="67" t="s">
        <v>5280</v>
      </c>
      <c r="L576" s="67" t="s">
        <v>22</v>
      </c>
      <c r="M576" s="71" t="s">
        <v>1224</v>
      </c>
      <c r="N576" s="73" t="str">
        <f t="shared" si="8"/>
        <v>http://www.tandfebooks.com/isbn/9780203867365</v>
      </c>
    </row>
    <row r="577" spans="1:14">
      <c r="A577" s="67">
        <v>576</v>
      </c>
      <c r="B577" s="67" t="s">
        <v>5239</v>
      </c>
      <c r="C577" s="67" t="s">
        <v>5354</v>
      </c>
      <c r="D577" s="68" t="s">
        <v>5355</v>
      </c>
      <c r="E577" s="68" t="s">
        <v>5356</v>
      </c>
      <c r="F577" s="67" t="s">
        <v>5357</v>
      </c>
      <c r="G577" s="67" t="s">
        <v>5358</v>
      </c>
      <c r="H577" s="67" t="s">
        <v>5359</v>
      </c>
      <c r="I577" s="67" t="s">
        <v>1206</v>
      </c>
      <c r="J577" s="67" t="s">
        <v>1206</v>
      </c>
      <c r="K577" s="67" t="s">
        <v>5360</v>
      </c>
      <c r="L577" s="67" t="s">
        <v>22</v>
      </c>
      <c r="M577" s="71" t="s">
        <v>1232</v>
      </c>
      <c r="N577" s="73" t="str">
        <f t="shared" si="8"/>
        <v>http://www.tandfebooks.com/isbn/9780203889763</v>
      </c>
    </row>
    <row r="578" spans="1:14">
      <c r="A578" s="67">
        <v>577</v>
      </c>
      <c r="B578" s="67" t="s">
        <v>5239</v>
      </c>
      <c r="C578" s="67" t="s">
        <v>5664</v>
      </c>
      <c r="D578" s="68" t="s">
        <v>375</v>
      </c>
      <c r="E578" s="68" t="s">
        <v>5665</v>
      </c>
      <c r="F578" s="67" t="s">
        <v>5666</v>
      </c>
      <c r="G578" s="67" t="s">
        <v>5667</v>
      </c>
      <c r="H578" s="67" t="s">
        <v>5668</v>
      </c>
      <c r="I578" s="67" t="s">
        <v>1206</v>
      </c>
      <c r="J578" s="67" t="s">
        <v>1206</v>
      </c>
      <c r="K578" s="67" t="s">
        <v>5669</v>
      </c>
      <c r="L578" s="67" t="s">
        <v>22</v>
      </c>
      <c r="M578" s="71" t="s">
        <v>1224</v>
      </c>
      <c r="N578" s="73" t="str">
        <f t="shared" ref="N578:N641" si="9">HYPERLINK("http://www.tandfebooks.com/isbn/" &amp; F578)</f>
        <v>http://www.tandfebooks.com/isbn/9780203879474</v>
      </c>
    </row>
    <row r="579" spans="1:14">
      <c r="A579" s="67">
        <v>578</v>
      </c>
      <c r="B579" s="67" t="s">
        <v>5239</v>
      </c>
      <c r="C579" s="67" t="s">
        <v>5539</v>
      </c>
      <c r="D579" s="68" t="s">
        <v>3618</v>
      </c>
      <c r="E579" s="68" t="s">
        <v>5540</v>
      </c>
      <c r="F579" s="67" t="s">
        <v>5541</v>
      </c>
      <c r="G579" s="67" t="s">
        <v>5542</v>
      </c>
      <c r="H579" s="67" t="s">
        <v>5543</v>
      </c>
      <c r="I579" s="67" t="s">
        <v>1206</v>
      </c>
      <c r="J579" s="67" t="s">
        <v>1206</v>
      </c>
      <c r="K579" s="67" t="s">
        <v>5544</v>
      </c>
      <c r="L579" s="67" t="s">
        <v>22</v>
      </c>
      <c r="M579" s="71" t="s">
        <v>1224</v>
      </c>
      <c r="N579" s="73" t="str">
        <f t="shared" si="9"/>
        <v>http://www.tandfebooks.com/isbn/9780203881323</v>
      </c>
    </row>
    <row r="580" spans="1:14">
      <c r="A580" s="67">
        <v>579</v>
      </c>
      <c r="B580" s="67" t="s">
        <v>14</v>
      </c>
      <c r="C580" s="67" t="s">
        <v>2024</v>
      </c>
      <c r="D580" s="68" t="s">
        <v>2025</v>
      </c>
      <c r="E580" s="68" t="s">
        <v>2026</v>
      </c>
      <c r="F580" s="67" t="s">
        <v>2027</v>
      </c>
      <c r="G580" s="67" t="s">
        <v>2028</v>
      </c>
      <c r="H580" s="67" t="s">
        <v>2029</v>
      </c>
      <c r="I580" s="67" t="s">
        <v>1206</v>
      </c>
      <c r="J580" s="67" t="s">
        <v>1206</v>
      </c>
      <c r="K580" s="67" t="s">
        <v>2030</v>
      </c>
      <c r="L580" s="67" t="s">
        <v>22</v>
      </c>
      <c r="M580" s="71" t="s">
        <v>1232</v>
      </c>
      <c r="N580" s="73" t="str">
        <f t="shared" si="9"/>
        <v>http://www.tandfebooks.com/isbn/9780203890097</v>
      </c>
    </row>
    <row r="581" spans="1:14">
      <c r="A581" s="67">
        <v>580</v>
      </c>
      <c r="B581" s="67" t="s">
        <v>5239</v>
      </c>
      <c r="C581" s="67" t="s">
        <v>5261</v>
      </c>
      <c r="D581" s="68" t="s">
        <v>5262</v>
      </c>
      <c r="E581" s="68" t="s">
        <v>5263</v>
      </c>
      <c r="F581" s="67" t="s">
        <v>5264</v>
      </c>
      <c r="G581" s="67" t="s">
        <v>5265</v>
      </c>
      <c r="H581" s="67" t="s">
        <v>5266</v>
      </c>
      <c r="I581" s="67" t="s">
        <v>1206</v>
      </c>
      <c r="J581" s="67" t="s">
        <v>1206</v>
      </c>
      <c r="K581" s="67" t="s">
        <v>5267</v>
      </c>
      <c r="L581" s="67" t="s">
        <v>22</v>
      </c>
      <c r="M581" s="71" t="s">
        <v>1208</v>
      </c>
      <c r="N581" s="73" t="str">
        <f t="shared" si="9"/>
        <v>http://www.tandfebooks.com/isbn/9780203968901</v>
      </c>
    </row>
    <row r="582" spans="1:14">
      <c r="A582" s="67">
        <v>581</v>
      </c>
      <c r="B582" s="67" t="s">
        <v>5239</v>
      </c>
      <c r="C582" s="67" t="s">
        <v>5491</v>
      </c>
      <c r="D582" s="68" t="s">
        <v>5492</v>
      </c>
      <c r="E582" s="68" t="s">
        <v>5493</v>
      </c>
      <c r="F582" s="67" t="s">
        <v>5494</v>
      </c>
      <c r="G582" s="67" t="s">
        <v>5495</v>
      </c>
      <c r="H582" s="67" t="s">
        <v>5496</v>
      </c>
      <c r="I582" s="67" t="s">
        <v>1206</v>
      </c>
      <c r="J582" s="67" t="s">
        <v>1419</v>
      </c>
      <c r="K582" s="67" t="s">
        <v>5497</v>
      </c>
      <c r="L582" s="67" t="s">
        <v>22</v>
      </c>
      <c r="M582" s="71" t="s">
        <v>1224</v>
      </c>
      <c r="N582" s="73" t="str">
        <f t="shared" si="9"/>
        <v>http://www.tandfebooks.com/isbn/9780203861943</v>
      </c>
    </row>
    <row r="583" spans="1:14">
      <c r="A583" s="67">
        <v>582</v>
      </c>
      <c r="B583" s="67" t="s">
        <v>14</v>
      </c>
      <c r="C583" s="67" t="s">
        <v>1743</v>
      </c>
      <c r="D583" s="68" t="s">
        <v>1744</v>
      </c>
      <c r="E583" s="68" t="s">
        <v>1745</v>
      </c>
      <c r="F583" s="67" t="s">
        <v>1746</v>
      </c>
      <c r="G583" s="67" t="s">
        <v>1747</v>
      </c>
      <c r="H583" s="67" t="s">
        <v>1748</v>
      </c>
      <c r="I583" s="67" t="s">
        <v>1206</v>
      </c>
      <c r="J583" s="67" t="s">
        <v>1206</v>
      </c>
      <c r="K583" s="67" t="s">
        <v>1749</v>
      </c>
      <c r="L583" s="67" t="s">
        <v>22</v>
      </c>
      <c r="M583" s="71" t="s">
        <v>1232</v>
      </c>
      <c r="N583" s="73" t="str">
        <f t="shared" si="9"/>
        <v>http://www.tandfebooks.com/isbn/9780203885178</v>
      </c>
    </row>
    <row r="584" spans="1:14">
      <c r="A584" s="67">
        <v>583</v>
      </c>
      <c r="B584" s="67" t="s">
        <v>5239</v>
      </c>
      <c r="C584" s="67" t="s">
        <v>5268</v>
      </c>
      <c r="D584" s="68" t="s">
        <v>1190</v>
      </c>
      <c r="E584" s="68" t="s">
        <v>5269</v>
      </c>
      <c r="F584" s="67" t="s">
        <v>5270</v>
      </c>
      <c r="G584" s="67" t="s">
        <v>5271</v>
      </c>
      <c r="H584" s="67" t="s">
        <v>5272</v>
      </c>
      <c r="I584" s="67" t="s">
        <v>1206</v>
      </c>
      <c r="J584" s="67" t="s">
        <v>1206</v>
      </c>
      <c r="K584" s="67" t="s">
        <v>5273</v>
      </c>
      <c r="L584" s="67" t="s">
        <v>22</v>
      </c>
      <c r="M584" s="71" t="s">
        <v>1224</v>
      </c>
      <c r="N584" s="73" t="str">
        <f t="shared" si="9"/>
        <v>http://www.tandfebooks.com/isbn/9780203879894</v>
      </c>
    </row>
    <row r="585" spans="1:14">
      <c r="A585" s="67">
        <v>584</v>
      </c>
      <c r="B585" s="67" t="s">
        <v>14</v>
      </c>
      <c r="C585" s="67" t="s">
        <v>2389</v>
      </c>
      <c r="D585" s="68" t="s">
        <v>2390</v>
      </c>
      <c r="E585" s="68" t="s">
        <v>2391</v>
      </c>
      <c r="F585" s="67" t="s">
        <v>2392</v>
      </c>
      <c r="G585" s="67" t="s">
        <v>2393</v>
      </c>
      <c r="H585" s="67" t="s">
        <v>2394</v>
      </c>
      <c r="I585" s="67" t="s">
        <v>1206</v>
      </c>
      <c r="J585" s="67" t="s">
        <v>1206</v>
      </c>
      <c r="K585" s="67" t="s">
        <v>2395</v>
      </c>
      <c r="L585" s="67" t="s">
        <v>22</v>
      </c>
      <c r="M585" s="71" t="s">
        <v>1224</v>
      </c>
      <c r="N585" s="73" t="str">
        <f t="shared" si="9"/>
        <v>http://www.tandfebooks.com/isbn/9780203880036</v>
      </c>
    </row>
    <row r="586" spans="1:14">
      <c r="A586" s="67">
        <v>585</v>
      </c>
      <c r="B586" s="67" t="s">
        <v>14</v>
      </c>
      <c r="C586" s="67" t="s">
        <v>2389</v>
      </c>
      <c r="D586" s="68" t="s">
        <v>2383</v>
      </c>
      <c r="E586" s="68" t="s">
        <v>3712</v>
      </c>
      <c r="F586" s="67" t="s">
        <v>3713</v>
      </c>
      <c r="G586" s="67" t="s">
        <v>3714</v>
      </c>
      <c r="H586" s="67" t="s">
        <v>3715</v>
      </c>
      <c r="I586" s="67" t="s">
        <v>1206</v>
      </c>
      <c r="J586" s="67" t="s">
        <v>1206</v>
      </c>
      <c r="K586" s="67" t="s">
        <v>3716</v>
      </c>
      <c r="L586" s="67" t="s">
        <v>22</v>
      </c>
      <c r="M586" s="71" t="s">
        <v>1232</v>
      </c>
      <c r="N586" s="73" t="str">
        <f t="shared" si="9"/>
        <v>http://www.tandfebooks.com/isbn/9780203895146</v>
      </c>
    </row>
    <row r="587" spans="1:14">
      <c r="A587" s="67">
        <v>586</v>
      </c>
      <c r="B587" s="67" t="s">
        <v>14</v>
      </c>
      <c r="C587" s="67" t="s">
        <v>4108</v>
      </c>
      <c r="D587" s="68" t="s">
        <v>4109</v>
      </c>
      <c r="E587" s="68" t="s">
        <v>4110</v>
      </c>
      <c r="F587" s="67" t="s">
        <v>4111</v>
      </c>
      <c r="G587" s="67" t="s">
        <v>4112</v>
      </c>
      <c r="H587" s="67" t="s">
        <v>4113</v>
      </c>
      <c r="I587" s="67" t="s">
        <v>1206</v>
      </c>
      <c r="J587" s="67" t="s">
        <v>1206</v>
      </c>
      <c r="K587" s="67" t="s">
        <v>4114</v>
      </c>
      <c r="L587" s="67" t="s">
        <v>22</v>
      </c>
      <c r="M587" s="71" t="s">
        <v>1521</v>
      </c>
      <c r="N587" s="73" t="str">
        <f t="shared" si="9"/>
        <v>http://www.tandfebooks.com/isbn/9780203937488</v>
      </c>
    </row>
    <row r="588" spans="1:14">
      <c r="A588" s="67">
        <v>587</v>
      </c>
      <c r="B588" s="67" t="s">
        <v>14</v>
      </c>
      <c r="C588" s="67" t="s">
        <v>3014</v>
      </c>
      <c r="D588" s="68" t="s">
        <v>3015</v>
      </c>
      <c r="E588" s="68" t="s">
        <v>3016</v>
      </c>
      <c r="F588" s="67" t="s">
        <v>3017</v>
      </c>
      <c r="G588" s="67" t="s">
        <v>3018</v>
      </c>
      <c r="H588" s="67" t="s">
        <v>3019</v>
      </c>
      <c r="I588" s="67" t="s">
        <v>1206</v>
      </c>
      <c r="J588" s="67" t="s">
        <v>1206</v>
      </c>
      <c r="K588" s="67" t="s">
        <v>3020</v>
      </c>
      <c r="L588" s="67" t="s">
        <v>22</v>
      </c>
      <c r="M588" s="71" t="s">
        <v>1232</v>
      </c>
      <c r="N588" s="73" t="str">
        <f t="shared" si="9"/>
        <v>http://www.tandfebooks.com/isbn/9780203893807</v>
      </c>
    </row>
    <row r="589" spans="1:14">
      <c r="A589" s="67">
        <v>588</v>
      </c>
      <c r="B589" s="67" t="s">
        <v>5239</v>
      </c>
      <c r="C589" s="67" t="s">
        <v>5518</v>
      </c>
      <c r="D589" s="68" t="s">
        <v>5519</v>
      </c>
      <c r="E589" s="68" t="s">
        <v>5520</v>
      </c>
      <c r="F589" s="67" t="s">
        <v>5521</v>
      </c>
      <c r="G589" s="67" t="s">
        <v>5522</v>
      </c>
      <c r="H589" s="67" t="s">
        <v>5523</v>
      </c>
      <c r="I589" s="67" t="s">
        <v>1206</v>
      </c>
      <c r="J589" s="67" t="s">
        <v>1206</v>
      </c>
      <c r="K589" s="67" t="s">
        <v>5524</v>
      </c>
      <c r="L589" s="67" t="s">
        <v>22</v>
      </c>
      <c r="M589" s="71" t="s">
        <v>1521</v>
      </c>
      <c r="N589" s="73" t="str">
        <f t="shared" si="9"/>
        <v>http://www.tandfebooks.com/isbn/9780203946541</v>
      </c>
    </row>
    <row r="590" spans="1:14">
      <c r="A590" s="67">
        <v>589</v>
      </c>
      <c r="B590" s="67" t="s">
        <v>5239</v>
      </c>
      <c r="C590" s="67" t="s">
        <v>5525</v>
      </c>
      <c r="D590" s="68" t="s">
        <v>5526</v>
      </c>
      <c r="E590" s="68" t="s">
        <v>5527</v>
      </c>
      <c r="F590" s="67" t="s">
        <v>5528</v>
      </c>
      <c r="G590" s="67" t="s">
        <v>5529</v>
      </c>
      <c r="H590" s="67" t="s">
        <v>5530</v>
      </c>
      <c r="I590" s="67" t="s">
        <v>1206</v>
      </c>
      <c r="J590" s="67" t="s">
        <v>1206</v>
      </c>
      <c r="K590" s="67" t="s">
        <v>5531</v>
      </c>
      <c r="L590" s="67" t="s">
        <v>538</v>
      </c>
      <c r="M590" s="71" t="s">
        <v>1521</v>
      </c>
      <c r="N590" s="73" t="str">
        <f t="shared" si="9"/>
        <v>http://www.tandfebooks.com/isbn/9780203946138</v>
      </c>
    </row>
    <row r="591" spans="1:14">
      <c r="A591" s="67">
        <v>590</v>
      </c>
      <c r="B591" s="67" t="s">
        <v>5239</v>
      </c>
      <c r="C591" s="67" t="s">
        <v>5511</v>
      </c>
      <c r="D591" s="68" t="s">
        <v>5512</v>
      </c>
      <c r="E591" s="68" t="s">
        <v>5513</v>
      </c>
      <c r="F591" s="67" t="s">
        <v>5514</v>
      </c>
      <c r="G591" s="67" t="s">
        <v>5515</v>
      </c>
      <c r="H591" s="67" t="s">
        <v>5516</v>
      </c>
      <c r="I591" s="67" t="s">
        <v>1206</v>
      </c>
      <c r="J591" s="67" t="s">
        <v>1206</v>
      </c>
      <c r="K591" s="67" t="s">
        <v>5517</v>
      </c>
      <c r="L591" s="67" t="s">
        <v>5446</v>
      </c>
      <c r="M591" s="71" t="s">
        <v>1232</v>
      </c>
      <c r="N591" s="73" t="str">
        <f t="shared" si="9"/>
        <v>http://www.tandfebooks.com/isbn/9780203881088</v>
      </c>
    </row>
    <row r="592" spans="1:14">
      <c r="A592" s="67">
        <v>591</v>
      </c>
      <c r="B592" s="67" t="s">
        <v>5361</v>
      </c>
      <c r="C592" s="67" t="s">
        <v>5466</v>
      </c>
      <c r="D592" s="68" t="s">
        <v>2835</v>
      </c>
      <c r="E592" s="68" t="s">
        <v>3106</v>
      </c>
      <c r="F592" s="67" t="s">
        <v>5467</v>
      </c>
      <c r="G592" s="67" t="s">
        <v>5468</v>
      </c>
      <c r="H592" s="67" t="s">
        <v>5469</v>
      </c>
      <c r="I592" s="67" t="s">
        <v>1206</v>
      </c>
      <c r="J592" s="67" t="s">
        <v>1206</v>
      </c>
      <c r="K592" s="67" t="s">
        <v>5470</v>
      </c>
      <c r="L592" s="67" t="s">
        <v>22</v>
      </c>
      <c r="M592" s="71" t="s">
        <v>1224</v>
      </c>
      <c r="N592" s="73" t="str">
        <f t="shared" si="9"/>
        <v>http://www.tandfebooks.com/isbn/9780203872833</v>
      </c>
    </row>
    <row r="593" spans="1:14">
      <c r="A593" s="67">
        <v>592</v>
      </c>
      <c r="B593" s="67" t="s">
        <v>5239</v>
      </c>
      <c r="C593" s="67" t="s">
        <v>5300</v>
      </c>
      <c r="D593" s="68" t="s">
        <v>5301</v>
      </c>
      <c r="E593" s="68" t="s">
        <v>5302</v>
      </c>
      <c r="F593" s="67" t="s">
        <v>5303</v>
      </c>
      <c r="G593" s="67" t="s">
        <v>5304</v>
      </c>
      <c r="H593" s="67" t="s">
        <v>5305</v>
      </c>
      <c r="I593" s="67" t="s">
        <v>1206</v>
      </c>
      <c r="J593" s="67" t="s">
        <v>1419</v>
      </c>
      <c r="K593" s="67" t="s">
        <v>5306</v>
      </c>
      <c r="L593" s="67" t="s">
        <v>22</v>
      </c>
      <c r="M593" s="71" t="s">
        <v>1224</v>
      </c>
      <c r="N593" s="73" t="str">
        <f t="shared" si="9"/>
        <v>http://www.tandfebooks.com/isbn/9780203875889</v>
      </c>
    </row>
    <row r="594" spans="1:14">
      <c r="A594" s="67">
        <v>593</v>
      </c>
      <c r="B594" s="67" t="s">
        <v>5239</v>
      </c>
      <c r="C594" s="67" t="s">
        <v>5307</v>
      </c>
      <c r="D594" s="68" t="s">
        <v>5308</v>
      </c>
      <c r="E594" s="68" t="s">
        <v>5302</v>
      </c>
      <c r="F594" s="67" t="s">
        <v>5309</v>
      </c>
      <c r="G594" s="67" t="s">
        <v>5310</v>
      </c>
      <c r="H594" s="67" t="s">
        <v>5311</v>
      </c>
      <c r="I594" s="67" t="s">
        <v>1206</v>
      </c>
      <c r="J594" s="67" t="s">
        <v>1419</v>
      </c>
      <c r="K594" s="67" t="s">
        <v>5312</v>
      </c>
      <c r="L594" s="67" t="s">
        <v>22</v>
      </c>
      <c r="M594" s="71" t="s">
        <v>1208</v>
      </c>
      <c r="N594" s="73" t="str">
        <f t="shared" si="9"/>
        <v>http://www.tandfebooks.com/isbn/9780203965559</v>
      </c>
    </row>
    <row r="595" spans="1:14">
      <c r="A595" s="67">
        <v>594</v>
      </c>
      <c r="B595" s="67" t="s">
        <v>5239</v>
      </c>
      <c r="C595" s="67" t="s">
        <v>5348</v>
      </c>
      <c r="D595" s="68" t="s">
        <v>5282</v>
      </c>
      <c r="E595" s="68" t="s">
        <v>5349</v>
      </c>
      <c r="F595" s="67" t="s">
        <v>5350</v>
      </c>
      <c r="G595" s="67" t="s">
        <v>5351</v>
      </c>
      <c r="H595" s="67" t="s">
        <v>5352</v>
      </c>
      <c r="I595" s="67" t="s">
        <v>1206</v>
      </c>
      <c r="J595" s="67" t="s">
        <v>1206</v>
      </c>
      <c r="K595" s="67" t="s">
        <v>5353</v>
      </c>
      <c r="L595" s="67" t="s">
        <v>22</v>
      </c>
      <c r="M595" s="71" t="s">
        <v>1208</v>
      </c>
      <c r="N595" s="73" t="str">
        <f t="shared" si="9"/>
        <v>http://www.tandfebooks.com/isbn/9780203597057</v>
      </c>
    </row>
    <row r="596" spans="1:14">
      <c r="A596" s="67">
        <v>595</v>
      </c>
      <c r="B596" s="67" t="s">
        <v>5239</v>
      </c>
      <c r="C596" s="67" t="s">
        <v>5281</v>
      </c>
      <c r="D596" s="68" t="s">
        <v>5282</v>
      </c>
      <c r="E596" s="68" t="s">
        <v>5283</v>
      </c>
      <c r="F596" s="67" t="s">
        <v>5284</v>
      </c>
      <c r="G596" s="67" t="s">
        <v>5285</v>
      </c>
      <c r="H596" s="67" t="s">
        <v>5286</v>
      </c>
      <c r="I596" s="67" t="s">
        <v>1206</v>
      </c>
      <c r="J596" s="67" t="s">
        <v>1206</v>
      </c>
      <c r="K596" s="67" t="s">
        <v>5287</v>
      </c>
      <c r="L596" s="67" t="s">
        <v>22</v>
      </c>
      <c r="M596" s="71" t="s">
        <v>1232</v>
      </c>
      <c r="N596" s="73" t="str">
        <f t="shared" si="9"/>
        <v>http://www.tandfebooks.com/isbn/9780203894958</v>
      </c>
    </row>
    <row r="597" spans="1:14">
      <c r="A597" s="67">
        <v>596</v>
      </c>
      <c r="B597" s="67" t="s">
        <v>5239</v>
      </c>
      <c r="C597" s="67" t="s">
        <v>5341</v>
      </c>
      <c r="D597" s="68" t="s">
        <v>5342</v>
      </c>
      <c r="E597" s="68" t="s">
        <v>5343</v>
      </c>
      <c r="F597" s="67" t="s">
        <v>5344</v>
      </c>
      <c r="G597" s="67" t="s">
        <v>5345</v>
      </c>
      <c r="H597" s="67" t="s">
        <v>5346</v>
      </c>
      <c r="I597" s="67" t="s">
        <v>1206</v>
      </c>
      <c r="J597" s="67" t="s">
        <v>1419</v>
      </c>
      <c r="K597" s="67" t="s">
        <v>5347</v>
      </c>
      <c r="L597" s="67" t="s">
        <v>22</v>
      </c>
      <c r="M597" s="71" t="s">
        <v>1224</v>
      </c>
      <c r="N597" s="73" t="str">
        <f t="shared" si="9"/>
        <v>http://www.tandfebooks.com/isbn/9780203887004</v>
      </c>
    </row>
    <row r="598" spans="1:14">
      <c r="A598" s="67">
        <v>597</v>
      </c>
      <c r="B598" s="67" t="s">
        <v>5239</v>
      </c>
      <c r="C598" s="67" t="s">
        <v>5327</v>
      </c>
      <c r="D598" s="68" t="s">
        <v>5328</v>
      </c>
      <c r="E598" s="68" t="s">
        <v>5329</v>
      </c>
      <c r="F598" s="67" t="s">
        <v>5330</v>
      </c>
      <c r="G598" s="67" t="s">
        <v>5331</v>
      </c>
      <c r="H598" s="67" t="s">
        <v>5332</v>
      </c>
      <c r="I598" s="67" t="s">
        <v>1206</v>
      </c>
      <c r="J598" s="67" t="s">
        <v>1206</v>
      </c>
      <c r="K598" s="67" t="s">
        <v>5333</v>
      </c>
      <c r="L598" s="67" t="s">
        <v>22</v>
      </c>
      <c r="M598" s="71" t="s">
        <v>1224</v>
      </c>
      <c r="N598" s="73" t="str">
        <f t="shared" si="9"/>
        <v>http://www.tandfebooks.com/isbn/9780203884652</v>
      </c>
    </row>
    <row r="599" spans="1:14">
      <c r="A599" s="67">
        <v>598</v>
      </c>
      <c r="B599" s="67" t="s">
        <v>14</v>
      </c>
      <c r="C599" s="67" t="s">
        <v>5077</v>
      </c>
      <c r="D599" s="68" t="s">
        <v>2120</v>
      </c>
      <c r="E599" s="68" t="s">
        <v>2121</v>
      </c>
      <c r="F599" s="67" t="s">
        <v>5078</v>
      </c>
      <c r="G599" s="67" t="s">
        <v>5079</v>
      </c>
      <c r="H599" s="67" t="s">
        <v>5080</v>
      </c>
      <c r="I599" s="67" t="s">
        <v>1206</v>
      </c>
      <c r="J599" s="67" t="s">
        <v>1206</v>
      </c>
      <c r="K599" s="67" t="s">
        <v>5081</v>
      </c>
      <c r="L599" s="67" t="s">
        <v>22</v>
      </c>
      <c r="M599" s="71" t="s">
        <v>1521</v>
      </c>
      <c r="N599" s="73" t="str">
        <f t="shared" si="9"/>
        <v>http://www.tandfebooks.com/isbn/9780203934524</v>
      </c>
    </row>
    <row r="600" spans="1:14">
      <c r="A600" s="67">
        <v>599</v>
      </c>
      <c r="B600" s="67" t="s">
        <v>5239</v>
      </c>
      <c r="C600" s="67" t="s">
        <v>5626</v>
      </c>
      <c r="D600" s="68" t="s">
        <v>5627</v>
      </c>
      <c r="E600" s="68" t="s">
        <v>5628</v>
      </c>
      <c r="F600" s="67" t="s">
        <v>5629</v>
      </c>
      <c r="G600" s="67" t="s">
        <v>5630</v>
      </c>
      <c r="H600" s="67" t="s">
        <v>5631</v>
      </c>
      <c r="I600" s="67" t="s">
        <v>1206</v>
      </c>
      <c r="J600" s="67" t="s">
        <v>1206</v>
      </c>
      <c r="K600" s="67" t="s">
        <v>5632</v>
      </c>
      <c r="L600" s="67" t="s">
        <v>22</v>
      </c>
      <c r="M600" s="71" t="s">
        <v>1232</v>
      </c>
      <c r="N600" s="73" t="str">
        <f t="shared" si="9"/>
        <v>http://www.tandfebooks.com/isbn/9780203890851</v>
      </c>
    </row>
    <row r="601" spans="1:14">
      <c r="A601" s="67">
        <v>600</v>
      </c>
      <c r="B601" s="67" t="s">
        <v>14</v>
      </c>
      <c r="C601" s="67" t="s">
        <v>3056</v>
      </c>
      <c r="D601" s="68" t="s">
        <v>1388</v>
      </c>
      <c r="E601" s="68" t="s">
        <v>3057</v>
      </c>
      <c r="F601" s="67" t="s">
        <v>3058</v>
      </c>
      <c r="G601" s="67" t="s">
        <v>3059</v>
      </c>
      <c r="H601" s="67" t="s">
        <v>3060</v>
      </c>
      <c r="I601" s="67" t="s">
        <v>1206</v>
      </c>
      <c r="J601" s="67" t="s">
        <v>1206</v>
      </c>
      <c r="K601" s="67" t="s">
        <v>3061</v>
      </c>
      <c r="L601" s="67" t="s">
        <v>22</v>
      </c>
      <c r="M601" s="71" t="s">
        <v>1224</v>
      </c>
      <c r="N601" s="73" t="str">
        <f t="shared" si="9"/>
        <v>http://www.tandfebooks.com/isbn/9780203876336</v>
      </c>
    </row>
    <row r="602" spans="1:14">
      <c r="A602" s="67">
        <v>601</v>
      </c>
      <c r="B602" s="67" t="s">
        <v>14</v>
      </c>
      <c r="C602" s="67" t="s">
        <v>3831</v>
      </c>
      <c r="D602" s="68" t="s">
        <v>1388</v>
      </c>
      <c r="E602" s="68" t="s">
        <v>3057</v>
      </c>
      <c r="F602" s="67" t="s">
        <v>3832</v>
      </c>
      <c r="G602" s="67" t="s">
        <v>3833</v>
      </c>
      <c r="H602" s="67" t="s">
        <v>3834</v>
      </c>
      <c r="I602" s="67" t="s">
        <v>1206</v>
      </c>
      <c r="J602" s="67" t="s">
        <v>1206</v>
      </c>
      <c r="K602" s="67" t="s">
        <v>3835</v>
      </c>
      <c r="L602" s="67" t="s">
        <v>22</v>
      </c>
      <c r="M602" s="71" t="s">
        <v>1232</v>
      </c>
      <c r="N602" s="73" t="str">
        <f t="shared" si="9"/>
        <v>http://www.tandfebooks.com/isbn/9780203885604</v>
      </c>
    </row>
    <row r="603" spans="1:14">
      <c r="A603" s="67">
        <v>602</v>
      </c>
      <c r="B603" s="67" t="s">
        <v>14</v>
      </c>
      <c r="C603" s="67" t="s">
        <v>5216</v>
      </c>
      <c r="D603" s="68" t="s">
        <v>5217</v>
      </c>
      <c r="E603" s="68" t="s">
        <v>5218</v>
      </c>
      <c r="F603" s="67" t="s">
        <v>5219</v>
      </c>
      <c r="G603" s="67" t="s">
        <v>5220</v>
      </c>
      <c r="H603" s="67" t="s">
        <v>5221</v>
      </c>
      <c r="I603" s="67" t="s">
        <v>1206</v>
      </c>
      <c r="J603" s="67" t="s">
        <v>1206</v>
      </c>
      <c r="K603" s="67" t="s">
        <v>5222</v>
      </c>
      <c r="L603" s="67" t="s">
        <v>22</v>
      </c>
      <c r="M603" s="71" t="s">
        <v>1208</v>
      </c>
      <c r="N603" s="73" t="str">
        <f t="shared" si="9"/>
        <v>http://www.tandfebooks.com/isbn/9780203966822</v>
      </c>
    </row>
    <row r="604" spans="1:14">
      <c r="A604" s="67">
        <v>603</v>
      </c>
      <c r="B604" s="67" t="s">
        <v>14</v>
      </c>
      <c r="C604" s="67" t="s">
        <v>1949</v>
      </c>
      <c r="D604" s="68" t="s">
        <v>1950</v>
      </c>
      <c r="E604" s="68" t="s">
        <v>1951</v>
      </c>
      <c r="F604" s="67" t="s">
        <v>1952</v>
      </c>
      <c r="G604" s="67" t="s">
        <v>1953</v>
      </c>
      <c r="H604" s="67" t="s">
        <v>1954</v>
      </c>
      <c r="I604" s="67" t="s">
        <v>1206</v>
      </c>
      <c r="J604" s="67" t="s">
        <v>1206</v>
      </c>
      <c r="K604" s="67" t="s">
        <v>1955</v>
      </c>
      <c r="L604" s="67" t="s">
        <v>22</v>
      </c>
      <c r="M604" s="71" t="s">
        <v>1224</v>
      </c>
      <c r="N604" s="73" t="str">
        <f t="shared" si="9"/>
        <v>http://www.tandfebooks.com/isbn/9780203864845</v>
      </c>
    </row>
    <row r="605" spans="1:14">
      <c r="A605" s="67">
        <v>604</v>
      </c>
      <c r="B605" s="67" t="s">
        <v>14</v>
      </c>
      <c r="C605" s="67" t="s">
        <v>1325</v>
      </c>
      <c r="D605" s="68" t="s">
        <v>1326</v>
      </c>
      <c r="E605" s="68" t="s">
        <v>1327</v>
      </c>
      <c r="F605" s="67" t="s">
        <v>1328</v>
      </c>
      <c r="G605" s="67" t="s">
        <v>1329</v>
      </c>
      <c r="H605" s="67" t="s">
        <v>1330</v>
      </c>
      <c r="I605" s="67" t="s">
        <v>1206</v>
      </c>
      <c r="J605" s="67" t="s">
        <v>1206</v>
      </c>
      <c r="K605" s="67" t="s">
        <v>1331</v>
      </c>
      <c r="L605" s="67" t="s">
        <v>22</v>
      </c>
      <c r="M605" s="71" t="s">
        <v>1232</v>
      </c>
      <c r="N605" s="73" t="str">
        <f t="shared" si="9"/>
        <v>http://www.tandfebooks.com/isbn/9780203880951</v>
      </c>
    </row>
    <row r="606" spans="1:14">
      <c r="A606" s="67">
        <v>605</v>
      </c>
      <c r="B606" s="67" t="s">
        <v>14</v>
      </c>
      <c r="C606" s="67" t="s">
        <v>3329</v>
      </c>
      <c r="D606" s="68" t="s">
        <v>3330</v>
      </c>
      <c r="E606" s="68" t="s">
        <v>3331</v>
      </c>
      <c r="F606" s="67" t="s">
        <v>3332</v>
      </c>
      <c r="G606" s="67" t="s">
        <v>3333</v>
      </c>
      <c r="H606" s="67" t="s">
        <v>3334</v>
      </c>
      <c r="I606" s="67" t="s">
        <v>1206</v>
      </c>
      <c r="J606" s="67" t="s">
        <v>1206</v>
      </c>
      <c r="K606" s="67" t="s">
        <v>3335</v>
      </c>
      <c r="L606" s="67" t="s">
        <v>22</v>
      </c>
      <c r="M606" s="71" t="s">
        <v>1208</v>
      </c>
      <c r="N606" s="73" t="str">
        <f t="shared" si="9"/>
        <v>http://www.tandfebooks.com/isbn/9780203592588</v>
      </c>
    </row>
    <row r="607" spans="1:14">
      <c r="A607" s="67">
        <v>606</v>
      </c>
      <c r="B607" s="67" t="s">
        <v>14</v>
      </c>
      <c r="C607" s="67" t="s">
        <v>1332</v>
      </c>
      <c r="D607" s="68" t="s">
        <v>1333</v>
      </c>
      <c r="E607" s="68" t="s">
        <v>1334</v>
      </c>
      <c r="F607" s="67" t="s">
        <v>1335</v>
      </c>
      <c r="G607" s="67" t="s">
        <v>1336</v>
      </c>
      <c r="H607" s="67" t="s">
        <v>1337</v>
      </c>
      <c r="I607" s="67" t="s">
        <v>1206</v>
      </c>
      <c r="J607" s="67" t="s">
        <v>1206</v>
      </c>
      <c r="K607" s="67" t="s">
        <v>1338</v>
      </c>
      <c r="L607" s="67" t="s">
        <v>22</v>
      </c>
      <c r="M607" s="71" t="s">
        <v>1224</v>
      </c>
      <c r="N607" s="73" t="str">
        <f t="shared" si="9"/>
        <v>http://www.tandfebooks.com/isbn/9780203092491</v>
      </c>
    </row>
    <row r="608" spans="1:14">
      <c r="A608" s="67">
        <v>607</v>
      </c>
      <c r="B608" s="67" t="s">
        <v>14</v>
      </c>
      <c r="C608" s="67" t="s">
        <v>3861</v>
      </c>
      <c r="D608" s="68" t="s">
        <v>2390</v>
      </c>
      <c r="E608" s="68" t="s">
        <v>2391</v>
      </c>
      <c r="F608" s="67" t="s">
        <v>3862</v>
      </c>
      <c r="G608" s="67" t="s">
        <v>3863</v>
      </c>
      <c r="H608" s="67" t="s">
        <v>3864</v>
      </c>
      <c r="I608" s="67" t="s">
        <v>1206</v>
      </c>
      <c r="J608" s="67" t="s">
        <v>1206</v>
      </c>
      <c r="K608" s="67" t="s">
        <v>3865</v>
      </c>
      <c r="L608" s="67" t="s">
        <v>22</v>
      </c>
      <c r="M608" s="71" t="s">
        <v>1224</v>
      </c>
      <c r="N608" s="73" t="str">
        <f t="shared" si="9"/>
        <v>http://www.tandfebooks.com/isbn/9780203871119</v>
      </c>
    </row>
    <row r="609" spans="1:14">
      <c r="A609" s="67">
        <v>608</v>
      </c>
      <c r="B609" s="67" t="s">
        <v>14</v>
      </c>
      <c r="C609" s="67" t="s">
        <v>3872</v>
      </c>
      <c r="D609" s="68" t="s">
        <v>3873</v>
      </c>
      <c r="E609" s="68" t="s">
        <v>3874</v>
      </c>
      <c r="F609" s="67" t="s">
        <v>3875</v>
      </c>
      <c r="G609" s="67" t="s">
        <v>3876</v>
      </c>
      <c r="H609" s="67" t="s">
        <v>3877</v>
      </c>
      <c r="I609" s="67" t="s">
        <v>1206</v>
      </c>
      <c r="J609" s="67" t="s">
        <v>1206</v>
      </c>
      <c r="K609" s="67" t="s">
        <v>3878</v>
      </c>
      <c r="L609" s="67" t="s">
        <v>22</v>
      </c>
      <c r="M609" s="71" t="s">
        <v>1232</v>
      </c>
      <c r="N609" s="73" t="str">
        <f t="shared" si="9"/>
        <v>http://www.tandfebooks.com/isbn/9780203869031</v>
      </c>
    </row>
    <row r="610" spans="1:14">
      <c r="A610" s="67">
        <v>609</v>
      </c>
      <c r="B610" s="67" t="s">
        <v>14</v>
      </c>
      <c r="C610" s="67" t="s">
        <v>5100</v>
      </c>
      <c r="D610" s="68" t="s">
        <v>1971</v>
      </c>
      <c r="E610" s="68" t="s">
        <v>5101</v>
      </c>
      <c r="F610" s="67" t="s">
        <v>5102</v>
      </c>
      <c r="G610" s="67" t="s">
        <v>5103</v>
      </c>
      <c r="H610" s="67" t="s">
        <v>5104</v>
      </c>
      <c r="I610" s="67" t="s">
        <v>1206</v>
      </c>
      <c r="J610" s="67" t="s">
        <v>1206</v>
      </c>
      <c r="K610" s="67" t="s">
        <v>5105</v>
      </c>
      <c r="L610" s="67" t="s">
        <v>22</v>
      </c>
      <c r="M610" s="71" t="s">
        <v>1208</v>
      </c>
      <c r="N610" s="73" t="str">
        <f t="shared" si="9"/>
        <v>http://www.tandfebooks.com/isbn/9780203799437</v>
      </c>
    </row>
    <row r="611" spans="1:14">
      <c r="A611" s="67">
        <v>610</v>
      </c>
      <c r="B611" s="67" t="s">
        <v>14</v>
      </c>
      <c r="C611" s="67" t="s">
        <v>1475</v>
      </c>
      <c r="D611" s="68" t="s">
        <v>1476</v>
      </c>
      <c r="E611" s="68" t="s">
        <v>106</v>
      </c>
      <c r="F611" s="67" t="s">
        <v>1477</v>
      </c>
      <c r="G611" s="67" t="s">
        <v>1478</v>
      </c>
      <c r="H611" s="67" t="s">
        <v>1479</v>
      </c>
      <c r="I611" s="67" t="s">
        <v>1206</v>
      </c>
      <c r="J611" s="67" t="s">
        <v>1206</v>
      </c>
      <c r="K611" s="67" t="s">
        <v>1480</v>
      </c>
      <c r="L611" s="67" t="s">
        <v>22</v>
      </c>
      <c r="M611" s="71" t="s">
        <v>1232</v>
      </c>
      <c r="N611" s="73" t="str">
        <f t="shared" si="9"/>
        <v>http://www.tandfebooks.com/isbn/9780203886939</v>
      </c>
    </row>
    <row r="612" spans="1:14">
      <c r="A612" s="67">
        <v>611</v>
      </c>
      <c r="B612" s="67" t="s">
        <v>14</v>
      </c>
      <c r="C612" s="67" t="s">
        <v>1888</v>
      </c>
      <c r="D612" s="68" t="s">
        <v>1889</v>
      </c>
      <c r="E612" s="68" t="s">
        <v>1890</v>
      </c>
      <c r="F612" s="67" t="s">
        <v>1891</v>
      </c>
      <c r="G612" s="67" t="s">
        <v>1892</v>
      </c>
      <c r="H612" s="67" t="s">
        <v>1893</v>
      </c>
      <c r="I612" s="67" t="s">
        <v>1206</v>
      </c>
      <c r="J612" s="67" t="s">
        <v>1206</v>
      </c>
      <c r="K612" s="67" t="s">
        <v>1894</v>
      </c>
      <c r="L612" s="67" t="s">
        <v>22</v>
      </c>
      <c r="M612" s="71" t="s">
        <v>1224</v>
      </c>
      <c r="N612" s="73" t="str">
        <f t="shared" si="9"/>
        <v>http://www.tandfebooks.com/isbn/9780203877760</v>
      </c>
    </row>
    <row r="613" spans="1:14">
      <c r="A613" s="67">
        <v>612</v>
      </c>
      <c r="B613" s="67" t="s">
        <v>14</v>
      </c>
      <c r="C613" s="67" t="s">
        <v>5106</v>
      </c>
      <c r="D613" s="68" t="s">
        <v>89</v>
      </c>
      <c r="E613" s="68" t="s">
        <v>5107</v>
      </c>
      <c r="F613" s="67" t="s">
        <v>5108</v>
      </c>
      <c r="G613" s="67" t="s">
        <v>5109</v>
      </c>
      <c r="H613" s="67" t="s">
        <v>5110</v>
      </c>
      <c r="I613" s="67" t="s">
        <v>1206</v>
      </c>
      <c r="J613" s="67" t="s">
        <v>1206</v>
      </c>
      <c r="K613" s="67" t="s">
        <v>5111</v>
      </c>
      <c r="L613" s="67" t="s">
        <v>22</v>
      </c>
      <c r="M613" s="71" t="s">
        <v>1224</v>
      </c>
      <c r="N613" s="73" t="str">
        <f t="shared" si="9"/>
        <v>http://www.tandfebooks.com/isbn/9780203881927</v>
      </c>
    </row>
    <row r="614" spans="1:14">
      <c r="A614" s="67">
        <v>613</v>
      </c>
      <c r="B614" s="67" t="s">
        <v>14</v>
      </c>
      <c r="C614" s="67" t="s">
        <v>2872</v>
      </c>
      <c r="D614" s="68" t="s">
        <v>2873</v>
      </c>
      <c r="E614" s="68" t="s">
        <v>2874</v>
      </c>
      <c r="F614" s="67" t="s">
        <v>2875</v>
      </c>
      <c r="G614" s="67" t="s">
        <v>2876</v>
      </c>
      <c r="H614" s="67" t="s">
        <v>2877</v>
      </c>
      <c r="I614" s="67" t="s">
        <v>1206</v>
      </c>
      <c r="J614" s="67" t="s">
        <v>1206</v>
      </c>
      <c r="K614" s="67" t="s">
        <v>2878</v>
      </c>
      <c r="L614" s="67" t="s">
        <v>22</v>
      </c>
      <c r="M614" s="71" t="s">
        <v>1208</v>
      </c>
      <c r="N614" s="73" t="str">
        <f t="shared" si="9"/>
        <v>http://www.tandfebooks.com/isbn/9780203968642</v>
      </c>
    </row>
    <row r="615" spans="1:14">
      <c r="A615" s="67">
        <v>614</v>
      </c>
      <c r="B615" s="67" t="s">
        <v>14</v>
      </c>
      <c r="C615" s="67" t="s">
        <v>2628</v>
      </c>
      <c r="D615" s="68" t="s">
        <v>2629</v>
      </c>
      <c r="E615" s="68" t="s">
        <v>2630</v>
      </c>
      <c r="F615" s="67" t="s">
        <v>2631</v>
      </c>
      <c r="G615" s="67" t="s">
        <v>2632</v>
      </c>
      <c r="H615" s="67" t="s">
        <v>2633</v>
      </c>
      <c r="I615" s="67" t="s">
        <v>1206</v>
      </c>
      <c r="J615" s="67" t="s">
        <v>1206</v>
      </c>
      <c r="K615" s="67" t="s">
        <v>2634</v>
      </c>
      <c r="L615" s="67" t="s">
        <v>22</v>
      </c>
      <c r="M615" s="71" t="s">
        <v>1232</v>
      </c>
      <c r="N615" s="73" t="str">
        <f t="shared" si="9"/>
        <v>http://www.tandfebooks.com/isbn/9780203894910</v>
      </c>
    </row>
    <row r="616" spans="1:14">
      <c r="A616" s="67">
        <v>615</v>
      </c>
      <c r="B616" s="67" t="s">
        <v>14</v>
      </c>
      <c r="C616" s="67" t="s">
        <v>3434</v>
      </c>
      <c r="D616" s="68" t="s">
        <v>3435</v>
      </c>
      <c r="E616" s="68" t="s">
        <v>3436</v>
      </c>
      <c r="F616" s="67" t="s">
        <v>3437</v>
      </c>
      <c r="G616" s="67" t="s">
        <v>3438</v>
      </c>
      <c r="H616" s="67" t="s">
        <v>3439</v>
      </c>
      <c r="I616" s="67" t="s">
        <v>1206</v>
      </c>
      <c r="J616" s="67" t="s">
        <v>1206</v>
      </c>
      <c r="K616" s="67" t="s">
        <v>3440</v>
      </c>
      <c r="L616" s="67" t="s">
        <v>22</v>
      </c>
      <c r="M616" s="71" t="s">
        <v>1224</v>
      </c>
      <c r="N616" s="73" t="str">
        <f t="shared" si="9"/>
        <v>http://www.tandfebooks.com/isbn/9780203859797</v>
      </c>
    </row>
    <row r="617" spans="1:14">
      <c r="A617" s="67">
        <v>616</v>
      </c>
      <c r="B617" s="67" t="s">
        <v>5239</v>
      </c>
      <c r="C617" s="67" t="s">
        <v>5240</v>
      </c>
      <c r="D617" s="68" t="s">
        <v>5241</v>
      </c>
      <c r="E617" s="68" t="s">
        <v>5242</v>
      </c>
      <c r="F617" s="67" t="s">
        <v>5243</v>
      </c>
      <c r="G617" s="67" t="s">
        <v>5244</v>
      </c>
      <c r="H617" s="67" t="s">
        <v>5245</v>
      </c>
      <c r="I617" s="67" t="s">
        <v>1206</v>
      </c>
      <c r="J617" s="67" t="s">
        <v>1206</v>
      </c>
      <c r="K617" s="67" t="s">
        <v>5246</v>
      </c>
      <c r="L617" s="67" t="s">
        <v>22</v>
      </c>
      <c r="M617" s="71" t="s">
        <v>1224</v>
      </c>
      <c r="N617" s="73" t="str">
        <f t="shared" si="9"/>
        <v>http://www.tandfebooks.com/isbn/9780203874318</v>
      </c>
    </row>
    <row r="618" spans="1:14">
      <c r="A618" s="67">
        <v>617</v>
      </c>
      <c r="B618" s="67" t="s">
        <v>5239</v>
      </c>
      <c r="C618" s="67" t="s">
        <v>5670</v>
      </c>
      <c r="D618" s="68" t="s">
        <v>5671</v>
      </c>
      <c r="E618" s="68" t="s">
        <v>5672</v>
      </c>
      <c r="F618" s="67" t="s">
        <v>5673</v>
      </c>
      <c r="G618" s="67" t="s">
        <v>5674</v>
      </c>
      <c r="H618" s="67" t="s">
        <v>5675</v>
      </c>
      <c r="I618" s="67" t="s">
        <v>1206</v>
      </c>
      <c r="J618" s="67" t="s">
        <v>1206</v>
      </c>
      <c r="K618" s="67" t="s">
        <v>5676</v>
      </c>
      <c r="L618" s="67" t="s">
        <v>22</v>
      </c>
      <c r="M618" s="71" t="s">
        <v>1232</v>
      </c>
      <c r="N618" s="73" t="str">
        <f t="shared" si="9"/>
        <v>http://www.tandfebooks.com/isbn/9780203893104</v>
      </c>
    </row>
    <row r="619" spans="1:14">
      <c r="A619" s="67">
        <v>618</v>
      </c>
      <c r="B619" s="67" t="s">
        <v>5239</v>
      </c>
      <c r="C619" s="67" t="s">
        <v>5294</v>
      </c>
      <c r="D619" s="68" t="s">
        <v>5282</v>
      </c>
      <c r="E619" s="68" t="s">
        <v>5295</v>
      </c>
      <c r="F619" s="67" t="s">
        <v>5296</v>
      </c>
      <c r="G619" s="67" t="s">
        <v>5297</v>
      </c>
      <c r="H619" s="67" t="s">
        <v>5298</v>
      </c>
      <c r="I619" s="67" t="s">
        <v>1206</v>
      </c>
      <c r="J619" s="67" t="s">
        <v>1206</v>
      </c>
      <c r="K619" s="67" t="s">
        <v>5299</v>
      </c>
      <c r="L619" s="67" t="s">
        <v>22</v>
      </c>
      <c r="M619" s="71" t="s">
        <v>1224</v>
      </c>
      <c r="N619" s="73" t="str">
        <f t="shared" si="9"/>
        <v>http://www.tandfebooks.com/isbn/9780203870914</v>
      </c>
    </row>
    <row r="620" spans="1:14">
      <c r="A620" s="67">
        <v>619</v>
      </c>
      <c r="B620" s="67" t="s">
        <v>5239</v>
      </c>
      <c r="C620" s="67" t="s">
        <v>5654</v>
      </c>
      <c r="D620" s="68" t="s">
        <v>5282</v>
      </c>
      <c r="E620" s="68" t="s">
        <v>5276</v>
      </c>
      <c r="F620" s="67" t="s">
        <v>5655</v>
      </c>
      <c r="G620" s="67" t="s">
        <v>5656</v>
      </c>
      <c r="H620" s="67" t="s">
        <v>5657</v>
      </c>
      <c r="I620" s="67" t="s">
        <v>1206</v>
      </c>
      <c r="J620" s="67" t="s">
        <v>1206</v>
      </c>
      <c r="K620" s="67" t="s">
        <v>5658</v>
      </c>
      <c r="L620" s="67" t="s">
        <v>22</v>
      </c>
      <c r="M620" s="71" t="s">
        <v>1224</v>
      </c>
      <c r="N620" s="73" t="str">
        <f t="shared" si="9"/>
        <v>http://www.tandfebooks.com/isbn/9780203881316</v>
      </c>
    </row>
    <row r="621" spans="1:14">
      <c r="A621" s="67">
        <v>620</v>
      </c>
      <c r="B621" s="67" t="s">
        <v>5239</v>
      </c>
      <c r="C621" s="67" t="s">
        <v>5633</v>
      </c>
      <c r="D621" s="68" t="s">
        <v>5634</v>
      </c>
      <c r="E621" s="68" t="s">
        <v>5635</v>
      </c>
      <c r="F621" s="67" t="s">
        <v>5636</v>
      </c>
      <c r="G621" s="67" t="s">
        <v>5637</v>
      </c>
      <c r="H621" s="67" t="s">
        <v>5638</v>
      </c>
      <c r="I621" s="67" t="s">
        <v>1206</v>
      </c>
      <c r="J621" s="67" t="s">
        <v>1206</v>
      </c>
      <c r="K621" s="67" t="s">
        <v>5639</v>
      </c>
      <c r="L621" s="67" t="s">
        <v>22</v>
      </c>
      <c r="M621" s="71" t="s">
        <v>1224</v>
      </c>
      <c r="N621" s="73" t="str">
        <f t="shared" si="9"/>
        <v>http://www.tandfebooks.com/isbn/9780203856321</v>
      </c>
    </row>
    <row r="622" spans="1:14">
      <c r="A622" s="67">
        <v>621</v>
      </c>
      <c r="B622" s="67" t="s">
        <v>5239</v>
      </c>
      <c r="C622" s="67" t="s">
        <v>5532</v>
      </c>
      <c r="D622" s="68" t="s">
        <v>5533</v>
      </c>
      <c r="E622" s="68" t="s">
        <v>5534</v>
      </c>
      <c r="F622" s="67" t="s">
        <v>5535</v>
      </c>
      <c r="G622" s="67" t="s">
        <v>5536</v>
      </c>
      <c r="H622" s="67" t="s">
        <v>5537</v>
      </c>
      <c r="I622" s="67" t="s">
        <v>1206</v>
      </c>
      <c r="J622" s="67" t="s">
        <v>1206</v>
      </c>
      <c r="K622" s="67" t="s">
        <v>5538</v>
      </c>
      <c r="L622" s="67" t="s">
        <v>22</v>
      </c>
      <c r="M622" s="71" t="s">
        <v>1224</v>
      </c>
      <c r="N622" s="73" t="str">
        <f t="shared" si="9"/>
        <v>http://www.tandfebooks.com/isbn/9780203888407</v>
      </c>
    </row>
    <row r="623" spans="1:14">
      <c r="A623" s="67">
        <v>622</v>
      </c>
      <c r="B623" s="67" t="s">
        <v>14</v>
      </c>
      <c r="C623" s="67" t="s">
        <v>3997</v>
      </c>
      <c r="D623" s="68" t="s">
        <v>3998</v>
      </c>
      <c r="E623" s="68" t="s">
        <v>3999</v>
      </c>
      <c r="F623" s="67" t="s">
        <v>4000</v>
      </c>
      <c r="G623" s="67" t="s">
        <v>4001</v>
      </c>
      <c r="H623" s="67" t="s">
        <v>4002</v>
      </c>
      <c r="I623" s="67" t="s">
        <v>1206</v>
      </c>
      <c r="J623" s="67" t="s">
        <v>1266</v>
      </c>
      <c r="K623" s="67" t="s">
        <v>4003</v>
      </c>
      <c r="L623" s="67" t="s">
        <v>538</v>
      </c>
      <c r="M623" s="71" t="s">
        <v>1224</v>
      </c>
      <c r="N623" s="73" t="str">
        <f t="shared" si="9"/>
        <v>http://www.tandfebooks.com/isbn/9780203870709</v>
      </c>
    </row>
    <row r="624" spans="1:14">
      <c r="A624" s="67">
        <v>623</v>
      </c>
      <c r="B624" s="67" t="s">
        <v>14</v>
      </c>
      <c r="C624" s="67" t="s">
        <v>2410</v>
      </c>
      <c r="D624" s="68" t="s">
        <v>573</v>
      </c>
      <c r="E624" s="68" t="s">
        <v>3849</v>
      </c>
      <c r="F624" s="67" t="s">
        <v>3850</v>
      </c>
      <c r="G624" s="67" t="s">
        <v>3851</v>
      </c>
      <c r="H624" s="67" t="s">
        <v>3852</v>
      </c>
      <c r="I624" s="67" t="s">
        <v>1206</v>
      </c>
      <c r="J624" s="67" t="s">
        <v>1206</v>
      </c>
      <c r="K624" s="67" t="s">
        <v>3853</v>
      </c>
      <c r="L624" s="67" t="s">
        <v>22</v>
      </c>
      <c r="M624" s="71" t="s">
        <v>1224</v>
      </c>
      <c r="N624" s="73" t="str">
        <f t="shared" si="9"/>
        <v>http://www.tandfebooks.com/isbn/9780203856666</v>
      </c>
    </row>
    <row r="625" spans="1:14">
      <c r="A625" s="67">
        <v>624</v>
      </c>
      <c r="B625" s="67" t="s">
        <v>14</v>
      </c>
      <c r="C625" s="67" t="s">
        <v>2410</v>
      </c>
      <c r="D625" s="68" t="s">
        <v>2411</v>
      </c>
      <c r="E625" s="68" t="s">
        <v>2412</v>
      </c>
      <c r="F625" s="67" t="s">
        <v>2413</v>
      </c>
      <c r="G625" s="67" t="s">
        <v>2414</v>
      </c>
      <c r="H625" s="67" t="s">
        <v>2415</v>
      </c>
      <c r="I625" s="67" t="s">
        <v>1206</v>
      </c>
      <c r="J625" s="67" t="s">
        <v>1206</v>
      </c>
      <c r="K625" s="67" t="s">
        <v>2416</v>
      </c>
      <c r="L625" s="67" t="s">
        <v>22</v>
      </c>
      <c r="M625" s="71" t="s">
        <v>1208</v>
      </c>
      <c r="N625" s="73" t="str">
        <f t="shared" si="9"/>
        <v>http://www.tandfebooks.com/isbn/9780203965153</v>
      </c>
    </row>
    <row r="626" spans="1:14">
      <c r="A626" s="67">
        <v>625</v>
      </c>
      <c r="B626" s="67" t="s">
        <v>14</v>
      </c>
      <c r="C626" s="67" t="s">
        <v>3489</v>
      </c>
      <c r="D626" s="68" t="s">
        <v>3490</v>
      </c>
      <c r="E626" s="68" t="s">
        <v>3491</v>
      </c>
      <c r="F626" s="67" t="s">
        <v>3492</v>
      </c>
      <c r="G626" s="67" t="s">
        <v>3493</v>
      </c>
      <c r="H626" s="67" t="s">
        <v>3494</v>
      </c>
      <c r="I626" s="67" t="s">
        <v>1206</v>
      </c>
      <c r="J626" s="67" t="s">
        <v>1206</v>
      </c>
      <c r="K626" s="67" t="s">
        <v>3495</v>
      </c>
      <c r="L626" s="67" t="s">
        <v>22</v>
      </c>
      <c r="M626" s="71" t="s">
        <v>1224</v>
      </c>
      <c r="N626" s="73" t="str">
        <f t="shared" si="9"/>
        <v>http://www.tandfebooks.com/isbn/9780203872611</v>
      </c>
    </row>
    <row r="627" spans="1:14">
      <c r="A627" s="67">
        <v>626</v>
      </c>
      <c r="B627" s="67" t="s">
        <v>14</v>
      </c>
      <c r="C627" s="67" t="s">
        <v>1380</v>
      </c>
      <c r="D627" s="68" t="s">
        <v>1381</v>
      </c>
      <c r="E627" s="68" t="s">
        <v>1382</v>
      </c>
      <c r="F627" s="67" t="s">
        <v>1383</v>
      </c>
      <c r="G627" s="67" t="s">
        <v>1384</v>
      </c>
      <c r="H627" s="67" t="s">
        <v>1385</v>
      </c>
      <c r="I627" s="67" t="s">
        <v>1206</v>
      </c>
      <c r="J627" s="67" t="s">
        <v>1206</v>
      </c>
      <c r="K627" s="67" t="s">
        <v>1386</v>
      </c>
      <c r="L627" s="67" t="s">
        <v>22</v>
      </c>
      <c r="M627" s="71" t="s">
        <v>1232</v>
      </c>
      <c r="N627" s="73" t="str">
        <f t="shared" si="9"/>
        <v>http://www.tandfebooks.com/isbn/9780203926635</v>
      </c>
    </row>
    <row r="628" spans="1:14">
      <c r="A628" s="67">
        <v>627</v>
      </c>
      <c r="B628" s="67" t="s">
        <v>14</v>
      </c>
      <c r="C628" s="67" t="s">
        <v>4751</v>
      </c>
      <c r="D628" s="68" t="s">
        <v>4752</v>
      </c>
      <c r="E628" s="68" t="s">
        <v>4753</v>
      </c>
      <c r="F628" s="67" t="s">
        <v>4754</v>
      </c>
      <c r="G628" s="67" t="s">
        <v>4755</v>
      </c>
      <c r="H628" s="67" t="s">
        <v>4756</v>
      </c>
      <c r="I628" s="67" t="s">
        <v>1206</v>
      </c>
      <c r="J628" s="67" t="s">
        <v>1206</v>
      </c>
      <c r="K628" s="67" t="s">
        <v>4757</v>
      </c>
      <c r="L628" s="67" t="s">
        <v>22</v>
      </c>
      <c r="M628" s="71" t="s">
        <v>1232</v>
      </c>
      <c r="N628" s="73" t="str">
        <f t="shared" si="9"/>
        <v>http://www.tandfebooks.com/isbn/9780203870952</v>
      </c>
    </row>
    <row r="629" spans="1:14">
      <c r="A629" s="67">
        <v>628</v>
      </c>
      <c r="B629" s="67" t="s">
        <v>14</v>
      </c>
      <c r="C629" s="67" t="s">
        <v>4343</v>
      </c>
      <c r="D629" s="68" t="s">
        <v>3490</v>
      </c>
      <c r="E629" s="68" t="s">
        <v>3491</v>
      </c>
      <c r="F629" s="67" t="s">
        <v>4344</v>
      </c>
      <c r="G629" s="67" t="s">
        <v>4345</v>
      </c>
      <c r="H629" s="67" t="s">
        <v>4346</v>
      </c>
      <c r="I629" s="67" t="s">
        <v>1206</v>
      </c>
      <c r="J629" s="67" t="s">
        <v>1206</v>
      </c>
      <c r="K629" s="67" t="s">
        <v>4347</v>
      </c>
      <c r="L629" s="67" t="s">
        <v>22</v>
      </c>
      <c r="M629" s="71" t="s">
        <v>1224</v>
      </c>
      <c r="N629" s="73" t="str">
        <f t="shared" si="9"/>
        <v>http://www.tandfebooks.com/isbn/9780203879887</v>
      </c>
    </row>
    <row r="630" spans="1:14">
      <c r="A630" s="67">
        <v>629</v>
      </c>
      <c r="B630" s="67" t="s">
        <v>14</v>
      </c>
      <c r="C630" s="67" t="s">
        <v>3536</v>
      </c>
      <c r="D630" s="68" t="s">
        <v>3537</v>
      </c>
      <c r="E630" s="68" t="s">
        <v>3538</v>
      </c>
      <c r="F630" s="67" t="s">
        <v>3539</v>
      </c>
      <c r="G630" s="67" t="s">
        <v>3540</v>
      </c>
      <c r="H630" s="67" t="s">
        <v>3541</v>
      </c>
      <c r="I630" s="67" t="s">
        <v>1206</v>
      </c>
      <c r="J630" s="67" t="s">
        <v>1419</v>
      </c>
      <c r="K630" s="67" t="s">
        <v>3542</v>
      </c>
      <c r="L630" s="67" t="s">
        <v>22</v>
      </c>
      <c r="M630" s="71" t="s">
        <v>1208</v>
      </c>
      <c r="N630" s="73" t="str">
        <f t="shared" si="9"/>
        <v>http://www.tandfebooks.com/isbn/9780203946336</v>
      </c>
    </row>
    <row r="631" spans="1:14">
      <c r="A631" s="67">
        <v>630</v>
      </c>
      <c r="B631" s="67" t="s">
        <v>14</v>
      </c>
      <c r="C631" s="67" t="s">
        <v>3980</v>
      </c>
      <c r="D631" s="68" t="s">
        <v>3490</v>
      </c>
      <c r="E631" s="68" t="s">
        <v>3491</v>
      </c>
      <c r="F631" s="67" t="s">
        <v>3981</v>
      </c>
      <c r="G631" s="67" t="s">
        <v>3982</v>
      </c>
      <c r="H631" s="67" t="s">
        <v>3983</v>
      </c>
      <c r="I631" s="67" t="s">
        <v>1206</v>
      </c>
      <c r="J631" s="67" t="s">
        <v>1419</v>
      </c>
      <c r="K631" s="67" t="s">
        <v>3984</v>
      </c>
      <c r="L631" s="67" t="s">
        <v>22</v>
      </c>
      <c r="M631" s="71" t="s">
        <v>1224</v>
      </c>
      <c r="N631" s="73" t="str">
        <f t="shared" si="9"/>
        <v>http://www.tandfebooks.com/isbn/9780203884096</v>
      </c>
    </row>
    <row r="632" spans="1:14">
      <c r="A632" s="67">
        <v>631</v>
      </c>
      <c r="B632" s="67" t="s">
        <v>14</v>
      </c>
      <c r="C632" s="67" t="s">
        <v>4703</v>
      </c>
      <c r="D632" s="68" t="s">
        <v>4704</v>
      </c>
      <c r="E632" s="68" t="s">
        <v>3491</v>
      </c>
      <c r="F632" s="67" t="s">
        <v>4705</v>
      </c>
      <c r="G632" s="67" t="s">
        <v>4706</v>
      </c>
      <c r="H632" s="67" t="s">
        <v>4707</v>
      </c>
      <c r="I632" s="67" t="s">
        <v>1206</v>
      </c>
      <c r="J632" s="67" t="s">
        <v>1206</v>
      </c>
      <c r="K632" s="67" t="s">
        <v>4708</v>
      </c>
      <c r="L632" s="67" t="s">
        <v>22</v>
      </c>
      <c r="M632" s="71" t="s">
        <v>1224</v>
      </c>
      <c r="N632" s="73" t="str">
        <f t="shared" si="9"/>
        <v>http://www.tandfebooks.com/isbn/9780203861684</v>
      </c>
    </row>
    <row r="633" spans="1:14">
      <c r="A633" s="67">
        <v>632</v>
      </c>
      <c r="B633" s="67" t="s">
        <v>14</v>
      </c>
      <c r="C633" s="67" t="s">
        <v>3531</v>
      </c>
      <c r="D633" s="68" t="s">
        <v>2701</v>
      </c>
      <c r="E633" s="68" t="s">
        <v>2702</v>
      </c>
      <c r="F633" s="67" t="s">
        <v>3532</v>
      </c>
      <c r="G633" s="67" t="s">
        <v>3533</v>
      </c>
      <c r="H633" s="67" t="s">
        <v>3534</v>
      </c>
      <c r="I633" s="67" t="s">
        <v>1206</v>
      </c>
      <c r="J633" s="67" t="s">
        <v>1206</v>
      </c>
      <c r="K633" s="67" t="s">
        <v>3535</v>
      </c>
      <c r="L633" s="67" t="s">
        <v>22</v>
      </c>
      <c r="M633" s="71" t="s">
        <v>1521</v>
      </c>
      <c r="N633" s="73" t="str">
        <f t="shared" si="9"/>
        <v>http://www.tandfebooks.com/isbn/9780203019436</v>
      </c>
    </row>
    <row r="634" spans="1:14">
      <c r="A634" s="67">
        <v>633</v>
      </c>
      <c r="B634" s="67" t="s">
        <v>14</v>
      </c>
      <c r="C634" s="67" t="s">
        <v>1757</v>
      </c>
      <c r="D634" s="68" t="s">
        <v>1758</v>
      </c>
      <c r="E634" s="68" t="s">
        <v>1759</v>
      </c>
      <c r="F634" s="67" t="s">
        <v>1760</v>
      </c>
      <c r="G634" s="67" t="s">
        <v>1761</v>
      </c>
      <c r="H634" s="67" t="s">
        <v>1762</v>
      </c>
      <c r="I634" s="67" t="s">
        <v>1206</v>
      </c>
      <c r="J634" s="67" t="s">
        <v>1206</v>
      </c>
      <c r="K634" s="67" t="s">
        <v>1763</v>
      </c>
      <c r="L634" s="67" t="s">
        <v>22</v>
      </c>
      <c r="M634" s="71" t="s">
        <v>1232</v>
      </c>
      <c r="N634" s="73" t="str">
        <f t="shared" si="9"/>
        <v>http://www.tandfebooks.com/isbn/9780203884591</v>
      </c>
    </row>
    <row r="635" spans="1:14">
      <c r="A635" s="67">
        <v>634</v>
      </c>
      <c r="B635" s="67" t="s">
        <v>14</v>
      </c>
      <c r="C635" s="67" t="s">
        <v>3681</v>
      </c>
      <c r="D635" s="68" t="s">
        <v>3682</v>
      </c>
      <c r="E635" s="68" t="s">
        <v>114</v>
      </c>
      <c r="F635" s="67" t="s">
        <v>3683</v>
      </c>
      <c r="G635" s="67" t="s">
        <v>3684</v>
      </c>
      <c r="H635" s="67" t="s">
        <v>3685</v>
      </c>
      <c r="I635" s="67" t="s">
        <v>1206</v>
      </c>
      <c r="J635" s="67" t="s">
        <v>1206</v>
      </c>
      <c r="K635" s="67" t="s">
        <v>3686</v>
      </c>
      <c r="L635" s="67" t="s">
        <v>22</v>
      </c>
      <c r="M635" s="71" t="s">
        <v>1224</v>
      </c>
      <c r="N635" s="73" t="str">
        <f t="shared" si="9"/>
        <v>http://www.tandfebooks.com/isbn/9780203865804</v>
      </c>
    </row>
    <row r="636" spans="1:14">
      <c r="A636" s="67">
        <v>635</v>
      </c>
      <c r="B636" s="67" t="s">
        <v>14</v>
      </c>
      <c r="C636" s="67" t="s">
        <v>5020</v>
      </c>
      <c r="D636" s="68" t="s">
        <v>5021</v>
      </c>
      <c r="E636" s="68" t="s">
        <v>5022</v>
      </c>
      <c r="F636" s="67" t="s">
        <v>5023</v>
      </c>
      <c r="G636" s="67" t="s">
        <v>5024</v>
      </c>
      <c r="H636" s="67" t="s">
        <v>5025</v>
      </c>
      <c r="I636" s="67" t="s">
        <v>1206</v>
      </c>
      <c r="J636" s="67" t="s">
        <v>1206</v>
      </c>
      <c r="K636" s="67" t="s">
        <v>5026</v>
      </c>
      <c r="L636" s="67" t="s">
        <v>22</v>
      </c>
      <c r="M636" s="71" t="s">
        <v>1224</v>
      </c>
      <c r="N636" s="73" t="str">
        <f t="shared" si="9"/>
        <v>http://www.tandfebooks.com/isbn/9780203865262</v>
      </c>
    </row>
    <row r="637" spans="1:14">
      <c r="A637" s="67">
        <v>636</v>
      </c>
      <c r="B637" s="67" t="s">
        <v>14</v>
      </c>
      <c r="C637" s="67" t="s">
        <v>3234</v>
      </c>
      <c r="D637" s="68" t="s">
        <v>3235</v>
      </c>
      <c r="E637" s="68" t="s">
        <v>3236</v>
      </c>
      <c r="F637" s="67" t="s">
        <v>3237</v>
      </c>
      <c r="G637" s="67" t="s">
        <v>3238</v>
      </c>
      <c r="H637" s="67" t="s">
        <v>3239</v>
      </c>
      <c r="I637" s="67" t="s">
        <v>1206</v>
      </c>
      <c r="J637" s="67" t="s">
        <v>1206</v>
      </c>
      <c r="K637" s="67" t="s">
        <v>3240</v>
      </c>
      <c r="L637" s="67" t="s">
        <v>22</v>
      </c>
      <c r="M637" s="71" t="s">
        <v>1521</v>
      </c>
      <c r="N637" s="73" t="str">
        <f t="shared" si="9"/>
        <v>http://www.tandfebooks.com/isbn/9780203946244</v>
      </c>
    </row>
    <row r="638" spans="1:14">
      <c r="A638" s="67">
        <v>637</v>
      </c>
      <c r="B638" s="67" t="s">
        <v>14</v>
      </c>
      <c r="C638" s="67" t="s">
        <v>4119</v>
      </c>
      <c r="D638" s="68" t="s">
        <v>4120</v>
      </c>
      <c r="E638" s="68" t="s">
        <v>320</v>
      </c>
      <c r="F638" s="67" t="s">
        <v>4121</v>
      </c>
      <c r="G638" s="67" t="s">
        <v>4122</v>
      </c>
      <c r="H638" s="67" t="s">
        <v>4123</v>
      </c>
      <c r="I638" s="67" t="s">
        <v>1206</v>
      </c>
      <c r="J638" s="67" t="s">
        <v>1206</v>
      </c>
      <c r="K638" s="67" t="s">
        <v>4124</v>
      </c>
      <c r="L638" s="67" t="s">
        <v>22</v>
      </c>
      <c r="M638" s="71" t="s">
        <v>1224</v>
      </c>
      <c r="N638" s="73" t="str">
        <f t="shared" si="9"/>
        <v>http://www.tandfebooks.com/isbn/9780203872772</v>
      </c>
    </row>
    <row r="639" spans="1:14">
      <c r="A639" s="67">
        <v>638</v>
      </c>
      <c r="B639" s="67" t="s">
        <v>14</v>
      </c>
      <c r="C639" s="67" t="s">
        <v>4758</v>
      </c>
      <c r="D639" s="68" t="s">
        <v>4759</v>
      </c>
      <c r="E639" s="68" t="s">
        <v>4760</v>
      </c>
      <c r="F639" s="67" t="s">
        <v>4761</v>
      </c>
      <c r="G639" s="67" t="s">
        <v>4762</v>
      </c>
      <c r="H639" s="67" t="s">
        <v>4763</v>
      </c>
      <c r="I639" s="67" t="s">
        <v>1206</v>
      </c>
      <c r="J639" s="67" t="s">
        <v>1206</v>
      </c>
      <c r="K639" s="67" t="s">
        <v>4764</v>
      </c>
      <c r="L639" s="67" t="s">
        <v>22</v>
      </c>
      <c r="M639" s="71" t="s">
        <v>1224</v>
      </c>
      <c r="N639" s="73" t="str">
        <f t="shared" si="9"/>
        <v>http://www.tandfebooks.com/isbn/9780203857922</v>
      </c>
    </row>
    <row r="640" spans="1:14">
      <c r="A640" s="67">
        <v>639</v>
      </c>
      <c r="B640" s="67" t="s">
        <v>14</v>
      </c>
      <c r="C640" s="67" t="s">
        <v>1421</v>
      </c>
      <c r="D640" s="68" t="s">
        <v>724</v>
      </c>
      <c r="E640" s="68" t="s">
        <v>725</v>
      </c>
      <c r="F640" s="67" t="s">
        <v>1422</v>
      </c>
      <c r="G640" s="67" t="s">
        <v>1423</v>
      </c>
      <c r="H640" s="67" t="s">
        <v>1424</v>
      </c>
      <c r="I640" s="67" t="s">
        <v>1206</v>
      </c>
      <c r="J640" s="67" t="s">
        <v>1206</v>
      </c>
      <c r="K640" s="67" t="s">
        <v>1425</v>
      </c>
      <c r="L640" s="67" t="s">
        <v>22</v>
      </c>
      <c r="M640" s="71" t="s">
        <v>1224</v>
      </c>
      <c r="N640" s="73" t="str">
        <f t="shared" si="9"/>
        <v>http://www.tandfebooks.com/isbn/9780203874127</v>
      </c>
    </row>
    <row r="641" spans="1:14">
      <c r="A641" s="67">
        <v>640</v>
      </c>
      <c r="B641" s="67" t="s">
        <v>14</v>
      </c>
      <c r="C641" s="67" t="s">
        <v>2968</v>
      </c>
      <c r="D641" s="68" t="s">
        <v>2969</v>
      </c>
      <c r="E641" s="68" t="s">
        <v>2970</v>
      </c>
      <c r="F641" s="67" t="s">
        <v>2971</v>
      </c>
      <c r="G641" s="67" t="s">
        <v>2972</v>
      </c>
      <c r="H641" s="67" t="s">
        <v>2973</v>
      </c>
      <c r="I641" s="67" t="s">
        <v>1206</v>
      </c>
      <c r="J641" s="67" t="s">
        <v>1206</v>
      </c>
      <c r="K641" s="67" t="s">
        <v>2974</v>
      </c>
      <c r="L641" s="67" t="s">
        <v>22</v>
      </c>
      <c r="M641" s="71" t="s">
        <v>1224</v>
      </c>
      <c r="N641" s="73" t="str">
        <f t="shared" si="9"/>
        <v>http://www.tandfebooks.com/isbn/9780203878866</v>
      </c>
    </row>
    <row r="642" spans="1:14">
      <c r="A642" s="67">
        <v>641</v>
      </c>
      <c r="B642" s="67" t="s">
        <v>14</v>
      </c>
      <c r="C642" s="67" t="s">
        <v>2367</v>
      </c>
      <c r="D642" s="68" t="s">
        <v>2368</v>
      </c>
      <c r="E642" s="68" t="s">
        <v>2369</v>
      </c>
      <c r="F642" s="67" t="s">
        <v>2370</v>
      </c>
      <c r="G642" s="67" t="s">
        <v>2371</v>
      </c>
      <c r="H642" s="67" t="s">
        <v>2372</v>
      </c>
      <c r="I642" s="67" t="s">
        <v>1206</v>
      </c>
      <c r="J642" s="67" t="s">
        <v>2373</v>
      </c>
      <c r="K642" s="67" t="s">
        <v>2374</v>
      </c>
      <c r="L642" s="67" t="s">
        <v>22</v>
      </c>
      <c r="M642" s="71" t="s">
        <v>1224</v>
      </c>
      <c r="N642" s="73" t="str">
        <f t="shared" ref="N642:N708" si="10">HYPERLINK("http://www.tandfebooks.com/isbn/" &amp; F642)</f>
        <v>http://www.tandfebooks.com/isbn/9780203868591</v>
      </c>
    </row>
    <row r="643" spans="1:14">
      <c r="A643" s="67">
        <v>642</v>
      </c>
      <c r="B643" s="67" t="s">
        <v>14</v>
      </c>
      <c r="C643" s="67" t="s">
        <v>2071</v>
      </c>
      <c r="D643" s="68" t="s">
        <v>2072</v>
      </c>
      <c r="E643" s="68" t="s">
        <v>2073</v>
      </c>
      <c r="F643" s="67" t="s">
        <v>2074</v>
      </c>
      <c r="G643" s="67" t="s">
        <v>2075</v>
      </c>
      <c r="H643" s="67" t="s">
        <v>2076</v>
      </c>
      <c r="I643" s="67" t="s">
        <v>1206</v>
      </c>
      <c r="J643" s="67" t="s">
        <v>1206</v>
      </c>
      <c r="K643" s="67" t="s">
        <v>2077</v>
      </c>
      <c r="L643" s="67" t="s">
        <v>22</v>
      </c>
      <c r="M643" s="71" t="s">
        <v>1208</v>
      </c>
      <c r="N643" s="73" t="str">
        <f t="shared" si="10"/>
        <v>http://www.tandfebooks.com/isbn/9780203968475</v>
      </c>
    </row>
    <row r="644" spans="1:14">
      <c r="A644" s="67">
        <v>643</v>
      </c>
      <c r="B644" s="67" t="s">
        <v>14</v>
      </c>
      <c r="C644" s="67" t="s">
        <v>3379</v>
      </c>
      <c r="D644" s="68" t="s">
        <v>2430</v>
      </c>
      <c r="E644" s="68" t="s">
        <v>3380</v>
      </c>
      <c r="F644" s="67" t="s">
        <v>3381</v>
      </c>
      <c r="G644" s="67" t="s">
        <v>3382</v>
      </c>
      <c r="H644" s="67" t="s">
        <v>3383</v>
      </c>
      <c r="I644" s="67" t="s">
        <v>1206</v>
      </c>
      <c r="J644" s="67" t="s">
        <v>1206</v>
      </c>
      <c r="K644" s="67" t="s">
        <v>3384</v>
      </c>
      <c r="L644" s="67" t="s">
        <v>22</v>
      </c>
      <c r="M644" s="71" t="s">
        <v>1224</v>
      </c>
      <c r="N644" s="73" t="str">
        <f t="shared" si="10"/>
        <v>http://www.tandfebooks.com/isbn/9780203881156</v>
      </c>
    </row>
    <row r="645" spans="1:14">
      <c r="A645" s="67">
        <v>644</v>
      </c>
      <c r="B645" s="67" t="s">
        <v>5361</v>
      </c>
      <c r="C645" s="67" t="s">
        <v>5723</v>
      </c>
      <c r="D645" s="68" t="s">
        <v>4893</v>
      </c>
      <c r="E645" s="68" t="s">
        <v>5724</v>
      </c>
      <c r="F645" s="67" t="s">
        <v>5725</v>
      </c>
      <c r="G645" s="67" t="s">
        <v>5726</v>
      </c>
      <c r="H645" s="67" t="s">
        <v>5727</v>
      </c>
      <c r="I645" s="67" t="s">
        <v>1206</v>
      </c>
      <c r="J645" s="67" t="s">
        <v>1206</v>
      </c>
      <c r="K645" s="67" t="s">
        <v>5728</v>
      </c>
      <c r="L645" s="67" t="s">
        <v>22</v>
      </c>
      <c r="M645" s="71" t="s">
        <v>1521</v>
      </c>
      <c r="N645" s="73" t="str">
        <f t="shared" si="10"/>
        <v>http://www.tandfebooks.com/isbn/9780203962046</v>
      </c>
    </row>
    <row r="646" spans="1:14">
      <c r="A646" s="67">
        <v>645</v>
      </c>
      <c r="B646" s="67" t="s">
        <v>14</v>
      </c>
      <c r="C646" s="67" t="s">
        <v>2472</v>
      </c>
      <c r="D646" s="68" t="s">
        <v>2473</v>
      </c>
      <c r="E646" s="68" t="s">
        <v>597</v>
      </c>
      <c r="F646" s="67" t="s">
        <v>2474</v>
      </c>
      <c r="G646" s="67" t="s">
        <v>2475</v>
      </c>
      <c r="H646" s="67" t="s">
        <v>2476</v>
      </c>
      <c r="I646" s="67" t="s">
        <v>1206</v>
      </c>
      <c r="J646" s="67" t="s">
        <v>1266</v>
      </c>
      <c r="K646" s="67" t="s">
        <v>2477</v>
      </c>
      <c r="L646" s="67" t="s">
        <v>22</v>
      </c>
      <c r="M646" s="71" t="s">
        <v>1224</v>
      </c>
      <c r="N646" s="73" t="str">
        <f t="shared" si="10"/>
        <v>http://www.tandfebooks.com/isbn/9780203866146</v>
      </c>
    </row>
    <row r="647" spans="1:14">
      <c r="A647" s="67">
        <v>646</v>
      </c>
      <c r="B647" s="67" t="s">
        <v>14</v>
      </c>
      <c r="C647" s="67" t="s">
        <v>4276</v>
      </c>
      <c r="D647" s="68" t="s">
        <v>4277</v>
      </c>
      <c r="E647" s="68" t="s">
        <v>4278</v>
      </c>
      <c r="F647" s="67" t="s">
        <v>4279</v>
      </c>
      <c r="G647" s="67" t="s">
        <v>4280</v>
      </c>
      <c r="H647" s="67" t="s">
        <v>4281</v>
      </c>
      <c r="I647" s="67" t="s">
        <v>1206</v>
      </c>
      <c r="J647" s="67" t="s">
        <v>1419</v>
      </c>
      <c r="K647" s="67" t="s">
        <v>4282</v>
      </c>
      <c r="L647" s="67" t="s">
        <v>22</v>
      </c>
      <c r="M647" s="71" t="s">
        <v>1224</v>
      </c>
      <c r="N647" s="73" t="str">
        <f t="shared" si="10"/>
        <v>http://www.tandfebooks.com/isbn/9780203870907</v>
      </c>
    </row>
    <row r="648" spans="1:14">
      <c r="A648" s="67">
        <v>647</v>
      </c>
      <c r="B648" s="67" t="s">
        <v>14</v>
      </c>
      <c r="C648" s="67" t="s">
        <v>4789</v>
      </c>
      <c r="D648" s="68" t="s">
        <v>4790</v>
      </c>
      <c r="E648" s="68" t="s">
        <v>4791</v>
      </c>
      <c r="F648" s="67" t="s">
        <v>4792</v>
      </c>
      <c r="G648" s="67" t="s">
        <v>4793</v>
      </c>
      <c r="H648" s="67" t="s">
        <v>4794</v>
      </c>
      <c r="I648" s="67" t="s">
        <v>1206</v>
      </c>
      <c r="J648" s="67" t="s">
        <v>1206</v>
      </c>
      <c r="K648" s="67" t="s">
        <v>4795</v>
      </c>
      <c r="L648" s="67" t="s">
        <v>22</v>
      </c>
      <c r="M648" s="71" t="s">
        <v>1232</v>
      </c>
      <c r="N648" s="73" t="str">
        <f t="shared" si="10"/>
        <v>http://www.tandfebooks.com/isbn/9780203895139</v>
      </c>
    </row>
    <row r="649" spans="1:14">
      <c r="A649" s="67">
        <v>648</v>
      </c>
      <c r="B649" s="67" t="s">
        <v>14</v>
      </c>
      <c r="C649" s="67" t="s">
        <v>1943</v>
      </c>
      <c r="D649" s="68" t="s">
        <v>610</v>
      </c>
      <c r="E649" s="68" t="s">
        <v>1944</v>
      </c>
      <c r="F649" s="67" t="s">
        <v>1945</v>
      </c>
      <c r="G649" s="67" t="s">
        <v>1946</v>
      </c>
      <c r="H649" s="67" t="s">
        <v>1947</v>
      </c>
      <c r="I649" s="67" t="s">
        <v>1206</v>
      </c>
      <c r="J649" s="67" t="s">
        <v>1206</v>
      </c>
      <c r="K649" s="67" t="s">
        <v>1948</v>
      </c>
      <c r="L649" s="67" t="s">
        <v>22</v>
      </c>
      <c r="M649" s="71" t="s">
        <v>1224</v>
      </c>
      <c r="N649" s="73" t="str">
        <f t="shared" si="10"/>
        <v>http://www.tandfebooks.com/isbn/9780203880319</v>
      </c>
    </row>
    <row r="650" spans="1:14">
      <c r="A650" s="67">
        <v>649</v>
      </c>
      <c r="B650" s="67" t="s">
        <v>14</v>
      </c>
      <c r="C650" s="67" t="s">
        <v>2648</v>
      </c>
      <c r="D650" s="68" t="s">
        <v>2649</v>
      </c>
      <c r="E650" s="68" t="s">
        <v>2650</v>
      </c>
      <c r="F650" s="67" t="s">
        <v>2651</v>
      </c>
      <c r="G650" s="67" t="s">
        <v>2652</v>
      </c>
      <c r="H650" s="67" t="s">
        <v>2653</v>
      </c>
      <c r="I650" s="67" t="s">
        <v>1206</v>
      </c>
      <c r="J650" s="67" t="s">
        <v>1206</v>
      </c>
      <c r="K650" s="67" t="s">
        <v>2654</v>
      </c>
      <c r="L650" s="67" t="s">
        <v>22</v>
      </c>
      <c r="M650" s="71" t="s">
        <v>1224</v>
      </c>
      <c r="N650" s="73" t="str">
        <f t="shared" si="10"/>
        <v>http://www.tandfebooks.com/isbn/9780203868645</v>
      </c>
    </row>
    <row r="651" spans="1:14">
      <c r="A651" s="67">
        <v>650</v>
      </c>
      <c r="B651" s="67" t="s">
        <v>14</v>
      </c>
      <c r="C651" s="67" t="s">
        <v>1311</v>
      </c>
      <c r="D651" s="68" t="s">
        <v>1312</v>
      </c>
      <c r="E651" s="68" t="s">
        <v>449</v>
      </c>
      <c r="F651" s="67" t="s">
        <v>1313</v>
      </c>
      <c r="G651" s="67" t="s">
        <v>1314</v>
      </c>
      <c r="H651" s="67" t="s">
        <v>1315</v>
      </c>
      <c r="I651" s="67" t="s">
        <v>1206</v>
      </c>
      <c r="J651" s="67" t="s">
        <v>1206</v>
      </c>
      <c r="K651" s="67" t="s">
        <v>1316</v>
      </c>
      <c r="L651" s="67" t="s">
        <v>1317</v>
      </c>
      <c r="M651" s="71" t="s">
        <v>1289</v>
      </c>
      <c r="N651" s="73" t="str">
        <f t="shared" si="10"/>
        <v>http://www.tandfebooks.com/isbn/9780203497401</v>
      </c>
    </row>
    <row r="652" spans="1:14">
      <c r="A652" s="67">
        <v>651</v>
      </c>
      <c r="B652" s="67" t="s">
        <v>14</v>
      </c>
      <c r="C652" s="67" t="s">
        <v>2502</v>
      </c>
      <c r="D652" s="68" t="s">
        <v>2503</v>
      </c>
      <c r="E652" s="68" t="s">
        <v>2504</v>
      </c>
      <c r="F652" s="67" t="s">
        <v>2505</v>
      </c>
      <c r="G652" s="67" t="s">
        <v>2506</v>
      </c>
      <c r="H652" s="67" t="s">
        <v>2507</v>
      </c>
      <c r="I652" s="67" t="s">
        <v>1206</v>
      </c>
      <c r="J652" s="67" t="s">
        <v>1206</v>
      </c>
      <c r="K652" s="67" t="s">
        <v>2508</v>
      </c>
      <c r="L652" s="67" t="s">
        <v>22</v>
      </c>
      <c r="M652" s="71" t="s">
        <v>1224</v>
      </c>
      <c r="N652" s="73" t="str">
        <f t="shared" si="10"/>
        <v>http://www.tandfebooks.com/isbn/9780203869925</v>
      </c>
    </row>
    <row r="653" spans="1:14">
      <c r="A653" s="67">
        <v>652</v>
      </c>
      <c r="B653" s="67" t="s">
        <v>14</v>
      </c>
      <c r="C653" s="67" t="s">
        <v>2175</v>
      </c>
      <c r="D653" s="68" t="s">
        <v>2176</v>
      </c>
      <c r="E653" s="68" t="s">
        <v>2177</v>
      </c>
      <c r="F653" s="67" t="s">
        <v>2178</v>
      </c>
      <c r="G653" s="67" t="s">
        <v>2179</v>
      </c>
      <c r="H653" s="67" t="s">
        <v>2180</v>
      </c>
      <c r="I653" s="67" t="s">
        <v>1206</v>
      </c>
      <c r="J653" s="67" t="s">
        <v>1206</v>
      </c>
      <c r="K653" s="67" t="s">
        <v>2181</v>
      </c>
      <c r="L653" s="67" t="s">
        <v>22</v>
      </c>
      <c r="M653" s="71" t="s">
        <v>1232</v>
      </c>
      <c r="N653" s="73" t="str">
        <f t="shared" si="10"/>
        <v>http://www.tandfebooks.com/isbn/9780203930571</v>
      </c>
    </row>
    <row r="654" spans="1:14">
      <c r="A654" s="67">
        <v>653</v>
      </c>
      <c r="B654" s="67" t="s">
        <v>14</v>
      </c>
      <c r="C654" s="67" t="s">
        <v>3203</v>
      </c>
      <c r="D654" s="68" t="s">
        <v>589</v>
      </c>
      <c r="E654" s="68" t="s">
        <v>3204</v>
      </c>
      <c r="F654" s="67" t="s">
        <v>3205</v>
      </c>
      <c r="G654" s="67" t="s">
        <v>3206</v>
      </c>
      <c r="H654" s="67" t="s">
        <v>3207</v>
      </c>
      <c r="I654" s="67" t="s">
        <v>1206</v>
      </c>
      <c r="J654" s="67" t="s">
        <v>1206</v>
      </c>
      <c r="K654" s="67" t="s">
        <v>3208</v>
      </c>
      <c r="L654" s="67" t="s">
        <v>22</v>
      </c>
      <c r="M654" s="71" t="s">
        <v>1224</v>
      </c>
      <c r="N654" s="73" t="str">
        <f t="shared" si="10"/>
        <v>http://www.tandfebooks.com/isbn/9780203871010</v>
      </c>
    </row>
    <row r="655" spans="1:14">
      <c r="A655" s="67">
        <v>654</v>
      </c>
      <c r="B655" s="67" t="s">
        <v>14</v>
      </c>
      <c r="C655" s="67" t="s">
        <v>1318</v>
      </c>
      <c r="D655" s="68" t="s">
        <v>2515</v>
      </c>
      <c r="E655" s="68" t="s">
        <v>2516</v>
      </c>
      <c r="F655" s="67" t="s">
        <v>2517</v>
      </c>
      <c r="G655" s="67" t="s">
        <v>2518</v>
      </c>
      <c r="H655" s="67" t="s">
        <v>2519</v>
      </c>
      <c r="I655" s="67" t="s">
        <v>1206</v>
      </c>
      <c r="J655" s="67" t="s">
        <v>1206</v>
      </c>
      <c r="K655" s="67" t="s">
        <v>2520</v>
      </c>
      <c r="L655" s="67" t="s">
        <v>22</v>
      </c>
      <c r="M655" s="71" t="s">
        <v>1224</v>
      </c>
      <c r="N655" s="73" t="str">
        <f t="shared" si="10"/>
        <v>http://www.tandfebooks.com/isbn/9780203876626</v>
      </c>
    </row>
    <row r="656" spans="1:14">
      <c r="A656" s="67">
        <v>655</v>
      </c>
      <c r="B656" s="67" t="s">
        <v>14</v>
      </c>
      <c r="C656" s="67" t="s">
        <v>1318</v>
      </c>
      <c r="D656" s="68" t="s">
        <v>1319</v>
      </c>
      <c r="E656" s="68" t="s">
        <v>1320</v>
      </c>
      <c r="F656" s="67" t="s">
        <v>1321</v>
      </c>
      <c r="G656" s="67" t="s">
        <v>1322</v>
      </c>
      <c r="H656" s="67" t="s">
        <v>1323</v>
      </c>
      <c r="I656" s="67" t="s">
        <v>1206</v>
      </c>
      <c r="J656" s="67" t="s">
        <v>1206</v>
      </c>
      <c r="K656" s="67" t="s">
        <v>1324</v>
      </c>
      <c r="L656" s="67" t="s">
        <v>22</v>
      </c>
      <c r="M656" s="71" t="s">
        <v>1232</v>
      </c>
      <c r="N656" s="73" t="str">
        <f t="shared" si="10"/>
        <v>http://www.tandfebooks.com/isbn/9780203867969</v>
      </c>
    </row>
    <row r="657" spans="1:14">
      <c r="A657" s="67">
        <v>656</v>
      </c>
      <c r="B657" s="67" t="s">
        <v>14</v>
      </c>
      <c r="C657" s="67" t="s">
        <v>2451</v>
      </c>
      <c r="D657" s="68" t="s">
        <v>2452</v>
      </c>
      <c r="E657" s="68" t="s">
        <v>2453</v>
      </c>
      <c r="F657" s="67" t="s">
        <v>2454</v>
      </c>
      <c r="G657" s="67" t="s">
        <v>2455</v>
      </c>
      <c r="H657" s="67" t="s">
        <v>2456</v>
      </c>
      <c r="I657" s="67" t="s">
        <v>1206</v>
      </c>
      <c r="J657" s="67" t="s">
        <v>1206</v>
      </c>
      <c r="K657" s="67" t="s">
        <v>2457</v>
      </c>
      <c r="L657" s="67" t="s">
        <v>22</v>
      </c>
      <c r="M657" s="71" t="s">
        <v>1232</v>
      </c>
      <c r="N657" s="73" t="str">
        <f t="shared" si="10"/>
        <v>http://www.tandfebooks.com/isbn/9780203868850</v>
      </c>
    </row>
    <row r="658" spans="1:14">
      <c r="A658" s="67">
        <v>657</v>
      </c>
      <c r="B658" s="67" t="s">
        <v>14</v>
      </c>
      <c r="C658" s="67" t="s">
        <v>1625</v>
      </c>
      <c r="D658" s="68" t="s">
        <v>1626</v>
      </c>
      <c r="E658" s="68" t="s">
        <v>1627</v>
      </c>
      <c r="F658" s="67" t="s">
        <v>1628</v>
      </c>
      <c r="G658" s="67" t="s">
        <v>1629</v>
      </c>
      <c r="H658" s="67" t="s">
        <v>1630</v>
      </c>
      <c r="I658" s="67" t="s">
        <v>1206</v>
      </c>
      <c r="J658" s="67" t="s">
        <v>1206</v>
      </c>
      <c r="K658" s="67" t="s">
        <v>1631</v>
      </c>
      <c r="L658" s="67" t="s">
        <v>22</v>
      </c>
      <c r="M658" s="71" t="s">
        <v>1224</v>
      </c>
      <c r="N658" s="73" t="str">
        <f t="shared" si="10"/>
        <v>http://www.tandfebooks.com/isbn/9780203884911</v>
      </c>
    </row>
    <row r="659" spans="1:14">
      <c r="A659" s="67">
        <v>658</v>
      </c>
      <c r="B659" s="67" t="s">
        <v>14</v>
      </c>
      <c r="C659" s="67" t="s">
        <v>1625</v>
      </c>
      <c r="D659" s="68" t="s">
        <v>2509</v>
      </c>
      <c r="E659" s="68" t="s">
        <v>2510</v>
      </c>
      <c r="F659" s="67" t="s">
        <v>2511</v>
      </c>
      <c r="G659" s="67" t="s">
        <v>2512</v>
      </c>
      <c r="H659" s="67" t="s">
        <v>2513</v>
      </c>
      <c r="I659" s="67" t="s">
        <v>1206</v>
      </c>
      <c r="J659" s="67" t="s">
        <v>1206</v>
      </c>
      <c r="K659" s="67" t="s">
        <v>2514</v>
      </c>
      <c r="L659" s="67" t="s">
        <v>22</v>
      </c>
      <c r="M659" s="71" t="s">
        <v>1224</v>
      </c>
      <c r="N659" s="73" t="str">
        <f t="shared" si="10"/>
        <v>http://www.tandfebooks.com/isbn/9780203865057</v>
      </c>
    </row>
    <row r="660" spans="1:14">
      <c r="A660" s="67">
        <v>659</v>
      </c>
      <c r="B660" s="67" t="s">
        <v>14</v>
      </c>
      <c r="C660" s="67" t="s">
        <v>2547</v>
      </c>
      <c r="D660" s="68" t="s">
        <v>4264</v>
      </c>
      <c r="E660" s="68" t="s">
        <v>4265</v>
      </c>
      <c r="F660" s="67" t="s">
        <v>4266</v>
      </c>
      <c r="G660" s="67" t="s">
        <v>4267</v>
      </c>
      <c r="H660" s="67" t="s">
        <v>4268</v>
      </c>
      <c r="I660" s="67" t="s">
        <v>1206</v>
      </c>
      <c r="J660" s="67" t="s">
        <v>1206</v>
      </c>
      <c r="K660" s="67" t="s">
        <v>4269</v>
      </c>
      <c r="L660" s="67" t="s">
        <v>22</v>
      </c>
      <c r="M660" s="71" t="s">
        <v>1224</v>
      </c>
      <c r="N660" s="73" t="str">
        <f t="shared" si="10"/>
        <v>http://www.tandfebooks.com/isbn/9780203863268</v>
      </c>
    </row>
    <row r="661" spans="1:14">
      <c r="A661" s="67">
        <v>660</v>
      </c>
      <c r="B661" s="67" t="s">
        <v>14</v>
      </c>
      <c r="C661" s="67" t="s">
        <v>2547</v>
      </c>
      <c r="D661" s="68" t="s">
        <v>2548</v>
      </c>
      <c r="E661" s="68" t="s">
        <v>2549</v>
      </c>
      <c r="F661" s="67" t="s">
        <v>2550</v>
      </c>
      <c r="G661" s="67" t="s">
        <v>2551</v>
      </c>
      <c r="H661" s="67" t="s">
        <v>2552</v>
      </c>
      <c r="I661" s="67" t="s">
        <v>1206</v>
      </c>
      <c r="J661" s="67" t="s">
        <v>1206</v>
      </c>
      <c r="K661" s="67" t="s">
        <v>2553</v>
      </c>
      <c r="L661" s="67" t="s">
        <v>22</v>
      </c>
      <c r="M661" s="71" t="s">
        <v>1232</v>
      </c>
      <c r="N661" s="73" t="str">
        <f t="shared" si="10"/>
        <v>http://www.tandfebooks.com/isbn/9780203890677</v>
      </c>
    </row>
    <row r="662" spans="1:14">
      <c r="A662" s="67">
        <v>661</v>
      </c>
      <c r="B662" s="67" t="s">
        <v>14</v>
      </c>
      <c r="C662" s="67" t="s">
        <v>2547</v>
      </c>
      <c r="D662" s="68">
        <v>0</v>
      </c>
      <c r="E662" s="68" t="s">
        <v>2829</v>
      </c>
      <c r="F662" s="67" t="s">
        <v>2830</v>
      </c>
      <c r="G662" s="67" t="s">
        <v>2831</v>
      </c>
      <c r="H662" s="67" t="s">
        <v>2832</v>
      </c>
      <c r="I662" s="67" t="s">
        <v>1206</v>
      </c>
      <c r="J662" s="67" t="s">
        <v>1206</v>
      </c>
      <c r="K662" s="67" t="s">
        <v>2833</v>
      </c>
      <c r="L662" s="67" t="s">
        <v>22</v>
      </c>
      <c r="M662" s="71" t="s">
        <v>1521</v>
      </c>
      <c r="N662" s="73" t="str">
        <f t="shared" si="10"/>
        <v>http://www.tandfebooks.com/isbn/9780203370438</v>
      </c>
    </row>
    <row r="663" spans="1:14">
      <c r="A663" s="67">
        <v>662</v>
      </c>
      <c r="B663" s="67" t="s">
        <v>14</v>
      </c>
      <c r="C663" s="67" t="s">
        <v>2547</v>
      </c>
      <c r="D663" s="68" t="s">
        <v>4258</v>
      </c>
      <c r="E663" s="68" t="s">
        <v>4259</v>
      </c>
      <c r="F663" s="67" t="s">
        <v>4260</v>
      </c>
      <c r="G663" s="67" t="s">
        <v>4261</v>
      </c>
      <c r="H663" s="67" t="s">
        <v>4262</v>
      </c>
      <c r="I663" s="67" t="s">
        <v>1206</v>
      </c>
      <c r="J663" s="67" t="s">
        <v>1206</v>
      </c>
      <c r="K663" s="67" t="s">
        <v>4263</v>
      </c>
      <c r="L663" s="67" t="s">
        <v>22</v>
      </c>
      <c r="M663" s="71" t="s">
        <v>1208</v>
      </c>
      <c r="N663" s="73" t="str">
        <f t="shared" si="10"/>
        <v>http://www.tandfebooks.com/isbn/9780203000861</v>
      </c>
    </row>
    <row r="664" spans="1:14">
      <c r="A664" s="67">
        <v>663</v>
      </c>
      <c r="B664" s="67" t="s">
        <v>14</v>
      </c>
      <c r="C664" s="67" t="s">
        <v>4283</v>
      </c>
      <c r="D664" s="68" t="s">
        <v>2515</v>
      </c>
      <c r="E664" s="68" t="s">
        <v>4284</v>
      </c>
      <c r="F664" s="67" t="s">
        <v>4285</v>
      </c>
      <c r="G664" s="67" t="s">
        <v>4286</v>
      </c>
      <c r="H664" s="67" t="s">
        <v>4287</v>
      </c>
      <c r="I664" s="67" t="s">
        <v>1206</v>
      </c>
      <c r="J664" s="67" t="s">
        <v>1206</v>
      </c>
      <c r="K664" s="67" t="s">
        <v>4288</v>
      </c>
      <c r="L664" s="67" t="s">
        <v>22</v>
      </c>
      <c r="M664" s="71" t="s">
        <v>1208</v>
      </c>
      <c r="N664" s="73" t="str">
        <f t="shared" si="10"/>
        <v>http://www.tandfebooks.com/isbn/9780203002834</v>
      </c>
    </row>
    <row r="665" spans="1:14">
      <c r="A665" s="67">
        <v>664</v>
      </c>
      <c r="B665" s="67" t="s">
        <v>14</v>
      </c>
      <c r="C665" s="67" t="s">
        <v>4283</v>
      </c>
      <c r="D665" s="68" t="s">
        <v>4860</v>
      </c>
      <c r="E665" s="68" t="s">
        <v>1320</v>
      </c>
      <c r="F665" s="67" t="s">
        <v>4861</v>
      </c>
      <c r="G665" s="67" t="s">
        <v>4862</v>
      </c>
      <c r="H665" s="67" t="s">
        <v>4863</v>
      </c>
      <c r="I665" s="67" t="s">
        <v>1206</v>
      </c>
      <c r="J665" s="67" t="s">
        <v>1206</v>
      </c>
      <c r="K665" s="67" t="s">
        <v>4864</v>
      </c>
      <c r="L665" s="67" t="s">
        <v>22</v>
      </c>
      <c r="M665" s="71" t="s">
        <v>1208</v>
      </c>
      <c r="N665" s="73" t="str">
        <f t="shared" si="10"/>
        <v>http://www.tandfebooks.com/isbn/9780203969946</v>
      </c>
    </row>
    <row r="666" spans="1:14">
      <c r="A666" s="67">
        <v>665</v>
      </c>
      <c r="B666" s="67" t="s">
        <v>14</v>
      </c>
      <c r="C666" s="67" t="s">
        <v>3448</v>
      </c>
      <c r="D666" s="68" t="s">
        <v>3242</v>
      </c>
      <c r="E666" s="68" t="s">
        <v>3243</v>
      </c>
      <c r="F666" s="67" t="s">
        <v>3449</v>
      </c>
      <c r="G666" s="67" t="s">
        <v>3450</v>
      </c>
      <c r="H666" s="67" t="s">
        <v>3451</v>
      </c>
      <c r="I666" s="67" t="s">
        <v>1206</v>
      </c>
      <c r="J666" s="67" t="s">
        <v>1206</v>
      </c>
      <c r="K666" s="67" t="s">
        <v>3452</v>
      </c>
      <c r="L666" s="67" t="s">
        <v>22</v>
      </c>
      <c r="M666" s="71" t="s">
        <v>1232</v>
      </c>
      <c r="N666" s="73" t="str">
        <f t="shared" si="10"/>
        <v>http://www.tandfebooks.com/isbn/9780203930960</v>
      </c>
    </row>
    <row r="667" spans="1:14">
      <c r="A667" s="67">
        <v>666</v>
      </c>
      <c r="B667" s="67" t="s">
        <v>14</v>
      </c>
      <c r="C667" s="67" t="s">
        <v>4239</v>
      </c>
      <c r="D667" s="68" t="s">
        <v>4240</v>
      </c>
      <c r="E667" s="68" t="s">
        <v>3016</v>
      </c>
      <c r="F667" s="67" t="s">
        <v>4241</v>
      </c>
      <c r="G667" s="67" t="s">
        <v>4242</v>
      </c>
      <c r="H667" s="67" t="s">
        <v>4243</v>
      </c>
      <c r="I667" s="67" t="s">
        <v>1206</v>
      </c>
      <c r="J667" s="67" t="s">
        <v>1206</v>
      </c>
      <c r="K667" s="67" t="s">
        <v>4244</v>
      </c>
      <c r="L667" s="67" t="s">
        <v>22</v>
      </c>
      <c r="M667" s="71" t="s">
        <v>1224</v>
      </c>
      <c r="N667" s="73" t="str">
        <f t="shared" si="10"/>
        <v>http://www.tandfebooks.com/isbn/9780203857236</v>
      </c>
    </row>
    <row r="668" spans="1:14">
      <c r="A668" s="67">
        <v>667</v>
      </c>
      <c r="B668" s="67" t="s">
        <v>14</v>
      </c>
      <c r="C668" s="67" t="s">
        <v>1688</v>
      </c>
      <c r="D668" s="68" t="s">
        <v>1689</v>
      </c>
      <c r="E668" s="68" t="s">
        <v>1690</v>
      </c>
      <c r="F668" s="67" t="s">
        <v>1691</v>
      </c>
      <c r="G668" s="67" t="s">
        <v>1692</v>
      </c>
      <c r="H668" s="67" t="s">
        <v>1693</v>
      </c>
      <c r="I668" s="67" t="s">
        <v>1206</v>
      </c>
      <c r="J668" s="67" t="s">
        <v>1206</v>
      </c>
      <c r="K668" s="67" t="s">
        <v>1694</v>
      </c>
      <c r="L668" s="67" t="s">
        <v>22</v>
      </c>
      <c r="M668" s="71" t="s">
        <v>1232</v>
      </c>
      <c r="N668" s="73" t="str">
        <f t="shared" si="10"/>
        <v>http://www.tandfebooks.com/isbn/9780203931974</v>
      </c>
    </row>
    <row r="669" spans="1:14">
      <c r="A669" s="67">
        <v>668</v>
      </c>
      <c r="B669" s="67" t="s">
        <v>14</v>
      </c>
      <c r="C669" s="67" t="s">
        <v>4800</v>
      </c>
      <c r="D669" s="68" t="s">
        <v>4801</v>
      </c>
      <c r="E669" s="68" t="s">
        <v>312</v>
      </c>
      <c r="F669" s="67" t="s">
        <v>4802</v>
      </c>
      <c r="G669" s="67" t="s">
        <v>4803</v>
      </c>
      <c r="H669" s="67" t="s">
        <v>4804</v>
      </c>
      <c r="I669" s="67" t="s">
        <v>1206</v>
      </c>
      <c r="J669" s="67" t="s">
        <v>1206</v>
      </c>
      <c r="K669" s="67" t="s">
        <v>2758</v>
      </c>
      <c r="L669" s="67" t="s">
        <v>22</v>
      </c>
      <c r="M669" s="71" t="s">
        <v>1224</v>
      </c>
      <c r="N669" s="73" t="str">
        <f t="shared" si="10"/>
        <v>http://www.tandfebooks.com/isbn/9780203863701</v>
      </c>
    </row>
    <row r="670" spans="1:14">
      <c r="A670" s="67">
        <v>669</v>
      </c>
      <c r="B670" s="67" t="s">
        <v>14</v>
      </c>
      <c r="C670" s="67" t="s">
        <v>2635</v>
      </c>
      <c r="D670" s="68" t="s">
        <v>2018</v>
      </c>
      <c r="E670" s="68" t="s">
        <v>2636</v>
      </c>
      <c r="F670" s="67" t="s">
        <v>2637</v>
      </c>
      <c r="G670" s="67" t="s">
        <v>2638</v>
      </c>
      <c r="H670" s="67" t="s">
        <v>2639</v>
      </c>
      <c r="I670" s="67" t="s">
        <v>1206</v>
      </c>
      <c r="J670" s="67" t="s">
        <v>1206</v>
      </c>
      <c r="K670" s="67" t="s">
        <v>2640</v>
      </c>
      <c r="L670" s="67" t="s">
        <v>22</v>
      </c>
      <c r="M670" s="71" t="s">
        <v>1521</v>
      </c>
      <c r="N670" s="73" t="str">
        <f t="shared" si="10"/>
        <v>http://www.tandfebooks.com/isbn/9780203940655</v>
      </c>
    </row>
    <row r="671" spans="1:14">
      <c r="A671" s="67">
        <v>670</v>
      </c>
      <c r="B671" s="67" t="s">
        <v>5361</v>
      </c>
      <c r="C671" s="67" t="s">
        <v>5362</v>
      </c>
      <c r="D671" s="68" t="s">
        <v>5363</v>
      </c>
      <c r="E671" s="68" t="s">
        <v>5364</v>
      </c>
      <c r="F671" s="67" t="s">
        <v>5365</v>
      </c>
      <c r="G671" s="67" t="s">
        <v>5366</v>
      </c>
      <c r="H671" s="67" t="s">
        <v>5367</v>
      </c>
      <c r="I671" s="67" t="s">
        <v>1206</v>
      </c>
      <c r="J671" s="67" t="s">
        <v>1266</v>
      </c>
      <c r="K671" s="67" t="s">
        <v>5368</v>
      </c>
      <c r="L671" s="67" t="s">
        <v>1585</v>
      </c>
      <c r="M671" s="71" t="s">
        <v>1232</v>
      </c>
      <c r="N671" s="73" t="str">
        <f t="shared" si="10"/>
        <v>http://www.tandfebooks.com/isbn/9780203935842</v>
      </c>
    </row>
    <row r="672" spans="1:14">
      <c r="A672" s="67">
        <v>671</v>
      </c>
      <c r="B672" s="67" t="s">
        <v>5361</v>
      </c>
      <c r="C672" s="67" t="s">
        <v>5601</v>
      </c>
      <c r="D672" s="68" t="s">
        <v>5602</v>
      </c>
      <c r="E672" s="68" t="s">
        <v>5603</v>
      </c>
      <c r="F672" s="67" t="s">
        <v>5604</v>
      </c>
      <c r="G672" s="67" t="s">
        <v>5605</v>
      </c>
      <c r="H672" s="67" t="s">
        <v>5606</v>
      </c>
      <c r="I672" s="67" t="s">
        <v>1206</v>
      </c>
      <c r="J672" s="67" t="s">
        <v>1206</v>
      </c>
      <c r="K672" s="67" t="s">
        <v>5607</v>
      </c>
      <c r="L672" s="67" t="s">
        <v>22</v>
      </c>
      <c r="M672" s="71" t="s">
        <v>1232</v>
      </c>
      <c r="N672" s="73" t="str">
        <f t="shared" si="10"/>
        <v>http://www.tandfebooks.com/isbn/9780203889640</v>
      </c>
    </row>
    <row r="673" spans="1:14">
      <c r="A673" s="67">
        <v>672</v>
      </c>
      <c r="B673" s="67" t="s">
        <v>5239</v>
      </c>
      <c r="C673" s="67" t="s">
        <v>5288</v>
      </c>
      <c r="D673" s="68">
        <v>0</v>
      </c>
      <c r="E673" s="68" t="s">
        <v>5289</v>
      </c>
      <c r="F673" s="67" t="s">
        <v>5290</v>
      </c>
      <c r="G673" s="67" t="s">
        <v>5291</v>
      </c>
      <c r="H673" s="67" t="s">
        <v>5292</v>
      </c>
      <c r="I673" s="67" t="s">
        <v>1206</v>
      </c>
      <c r="J673" s="67" t="s">
        <v>1206</v>
      </c>
      <c r="K673" s="67" t="s">
        <v>5293</v>
      </c>
      <c r="L673" s="67" t="s">
        <v>22</v>
      </c>
      <c r="M673" s="71" t="s">
        <v>1521</v>
      </c>
      <c r="N673" s="73" t="str">
        <f t="shared" si="10"/>
        <v>http://www.tandfebooks.com/isbn/9780203946794</v>
      </c>
    </row>
    <row r="674" spans="1:14">
      <c r="A674" s="67">
        <v>673</v>
      </c>
      <c r="B674" s="67" t="s">
        <v>14</v>
      </c>
      <c r="C674" s="67" t="s">
        <v>4301</v>
      </c>
      <c r="D674" s="68" t="s">
        <v>4302</v>
      </c>
      <c r="E674" s="68" t="s">
        <v>1012</v>
      </c>
      <c r="F674" s="67" t="s">
        <v>4303</v>
      </c>
      <c r="G674" s="67" t="s">
        <v>4304</v>
      </c>
      <c r="H674" s="67" t="s">
        <v>4305</v>
      </c>
      <c r="I674" s="67" t="s">
        <v>1206</v>
      </c>
      <c r="J674" s="67" t="s">
        <v>1419</v>
      </c>
      <c r="K674" s="67" t="s">
        <v>4306</v>
      </c>
      <c r="L674" s="67" t="s">
        <v>22</v>
      </c>
      <c r="M674" s="71" t="s">
        <v>1232</v>
      </c>
      <c r="N674" s="73" t="str">
        <f t="shared" si="10"/>
        <v>http://www.tandfebooks.com/isbn/9780203928097</v>
      </c>
    </row>
    <row r="675" spans="1:14">
      <c r="A675" s="67">
        <v>674</v>
      </c>
      <c r="B675" s="67" t="s">
        <v>14</v>
      </c>
      <c r="C675" s="67" t="s">
        <v>4318</v>
      </c>
      <c r="D675" s="68" t="s">
        <v>1011</v>
      </c>
      <c r="E675" s="68" t="s">
        <v>1012</v>
      </c>
      <c r="F675" s="67" t="s">
        <v>4319</v>
      </c>
      <c r="G675" s="67" t="s">
        <v>4320</v>
      </c>
      <c r="H675" s="67" t="s">
        <v>4321</v>
      </c>
      <c r="I675" s="67" t="s">
        <v>1206</v>
      </c>
      <c r="J675" s="67" t="s">
        <v>1206</v>
      </c>
      <c r="K675" s="67" t="s">
        <v>4322</v>
      </c>
      <c r="L675" s="67" t="s">
        <v>22</v>
      </c>
      <c r="M675" s="71" t="s">
        <v>1208</v>
      </c>
      <c r="N675" s="73" t="str">
        <f t="shared" si="10"/>
        <v>http://www.tandfebooks.com/isbn/9780203965214</v>
      </c>
    </row>
    <row r="676" spans="1:14">
      <c r="A676" s="67">
        <v>675</v>
      </c>
      <c r="B676" s="67" t="s">
        <v>14</v>
      </c>
      <c r="C676" s="67" t="s">
        <v>4630</v>
      </c>
      <c r="D676" s="68" t="s">
        <v>4631</v>
      </c>
      <c r="E676" s="68" t="s">
        <v>4632</v>
      </c>
      <c r="F676" s="67" t="s">
        <v>4633</v>
      </c>
      <c r="G676" s="67" t="s">
        <v>4634</v>
      </c>
      <c r="H676" s="67" t="s">
        <v>4635</v>
      </c>
      <c r="I676" s="67" t="s">
        <v>1206</v>
      </c>
      <c r="J676" s="67" t="s">
        <v>1206</v>
      </c>
      <c r="K676" s="67" t="s">
        <v>4636</v>
      </c>
      <c r="L676" s="67" t="s">
        <v>22</v>
      </c>
      <c r="M676" s="71" t="s">
        <v>1232</v>
      </c>
      <c r="N676" s="73" t="str">
        <f t="shared" si="10"/>
        <v>http://www.tandfebooks.com/isbn/9780203893173</v>
      </c>
    </row>
    <row r="677" spans="1:14">
      <c r="A677" s="67">
        <v>676</v>
      </c>
      <c r="B677" s="67" t="s">
        <v>14</v>
      </c>
      <c r="C677" s="67" t="s">
        <v>4312</v>
      </c>
      <c r="D677" s="68" t="s">
        <v>448</v>
      </c>
      <c r="E677" s="68" t="s">
        <v>4313</v>
      </c>
      <c r="F677" s="67" t="s">
        <v>4314</v>
      </c>
      <c r="G677" s="67" t="s">
        <v>4315</v>
      </c>
      <c r="H677" s="67" t="s">
        <v>4316</v>
      </c>
      <c r="I677" s="67" t="s">
        <v>1206</v>
      </c>
      <c r="J677" s="67" t="s">
        <v>1206</v>
      </c>
      <c r="K677" s="67" t="s">
        <v>4317</v>
      </c>
      <c r="L677" s="67" t="s">
        <v>22</v>
      </c>
      <c r="M677" s="71" t="s">
        <v>1224</v>
      </c>
      <c r="N677" s="73" t="str">
        <f t="shared" si="10"/>
        <v>http://www.tandfebooks.com/isbn/9780203890684</v>
      </c>
    </row>
    <row r="678" spans="1:14">
      <c r="A678" s="67">
        <v>677</v>
      </c>
      <c r="B678" s="67" t="s">
        <v>14</v>
      </c>
      <c r="C678" s="67" t="s">
        <v>4323</v>
      </c>
      <c r="D678" s="68" t="s">
        <v>4324</v>
      </c>
      <c r="E678" s="68" t="s">
        <v>4325</v>
      </c>
      <c r="F678" s="67" t="s">
        <v>4326</v>
      </c>
      <c r="G678" s="67" t="s">
        <v>4327</v>
      </c>
      <c r="H678" s="67" t="s">
        <v>4328</v>
      </c>
      <c r="I678" s="67" t="s">
        <v>1206</v>
      </c>
      <c r="J678" s="67" t="s">
        <v>1206</v>
      </c>
      <c r="K678" s="67" t="s">
        <v>4329</v>
      </c>
      <c r="L678" s="67" t="s">
        <v>22</v>
      </c>
      <c r="M678" s="71" t="s">
        <v>1224</v>
      </c>
      <c r="N678" s="73" t="str">
        <f t="shared" si="10"/>
        <v>http://www.tandfebooks.com/isbn/9780203299524</v>
      </c>
    </row>
    <row r="679" spans="1:14">
      <c r="A679" s="67">
        <v>678</v>
      </c>
      <c r="B679" s="67" t="s">
        <v>14</v>
      </c>
      <c r="C679" s="67" t="s">
        <v>4064</v>
      </c>
      <c r="D679" s="68" t="s">
        <v>4065</v>
      </c>
      <c r="E679" s="68" t="s">
        <v>4066</v>
      </c>
      <c r="F679" s="67" t="s">
        <v>4067</v>
      </c>
      <c r="G679" s="67" t="s">
        <v>4068</v>
      </c>
      <c r="H679" s="67" t="s">
        <v>4069</v>
      </c>
      <c r="I679" s="67" t="s">
        <v>1206</v>
      </c>
      <c r="J679" s="67" t="s">
        <v>1206</v>
      </c>
      <c r="K679" s="67" t="s">
        <v>4070</v>
      </c>
      <c r="L679" s="67" t="s">
        <v>22</v>
      </c>
      <c r="M679" s="71" t="s">
        <v>1224</v>
      </c>
      <c r="N679" s="73" t="str">
        <f t="shared" si="10"/>
        <v>http://www.tandfebooks.com/isbn/9780203878309</v>
      </c>
    </row>
    <row r="680" spans="1:14">
      <c r="A680" s="67">
        <v>679</v>
      </c>
      <c r="B680" s="67" t="s">
        <v>14</v>
      </c>
      <c r="C680" s="67" t="s">
        <v>4307</v>
      </c>
      <c r="D680" s="68" t="s">
        <v>610</v>
      </c>
      <c r="E680" s="68" t="s">
        <v>725</v>
      </c>
      <c r="F680" s="67" t="s">
        <v>4308</v>
      </c>
      <c r="G680" s="67" t="s">
        <v>4309</v>
      </c>
      <c r="H680" s="67" t="s">
        <v>4310</v>
      </c>
      <c r="I680" s="67" t="s">
        <v>1206</v>
      </c>
      <c r="J680" s="67" t="s">
        <v>1206</v>
      </c>
      <c r="K680" s="67" t="s">
        <v>4311</v>
      </c>
      <c r="L680" s="67" t="s">
        <v>22</v>
      </c>
      <c r="M680" s="71" t="s">
        <v>1521</v>
      </c>
      <c r="N680" s="73" t="str">
        <f t="shared" si="10"/>
        <v>http://www.tandfebooks.com/isbn/9780203937686</v>
      </c>
    </row>
    <row r="681" spans="1:14">
      <c r="A681" s="67">
        <v>680</v>
      </c>
      <c r="B681" s="67" t="s">
        <v>5361</v>
      </c>
      <c r="C681" s="67" t="s">
        <v>5375</v>
      </c>
      <c r="D681" s="68" t="s">
        <v>5376</v>
      </c>
      <c r="E681" s="68" t="s">
        <v>5377</v>
      </c>
      <c r="F681" s="67" t="s">
        <v>5378</v>
      </c>
      <c r="G681" s="67" t="s">
        <v>5379</v>
      </c>
      <c r="H681" s="67" t="s">
        <v>5380</v>
      </c>
      <c r="I681" s="67" t="s">
        <v>1206</v>
      </c>
      <c r="J681" s="67" t="s">
        <v>1266</v>
      </c>
      <c r="K681" s="67" t="s">
        <v>5381</v>
      </c>
      <c r="L681" s="67" t="s">
        <v>1585</v>
      </c>
      <c r="M681" s="71" t="s">
        <v>1224</v>
      </c>
      <c r="N681" s="73" t="str">
        <f t="shared" si="10"/>
        <v>http://www.tandfebooks.com/isbn/9780203926505</v>
      </c>
    </row>
    <row r="682" spans="1:14">
      <c r="A682" s="67">
        <v>681</v>
      </c>
      <c r="B682" s="67" t="s">
        <v>14</v>
      </c>
      <c r="C682" s="67" t="s">
        <v>4401</v>
      </c>
      <c r="D682" s="68" t="s">
        <v>2962</v>
      </c>
      <c r="E682" s="68" t="s">
        <v>3948</v>
      </c>
      <c r="F682" s="67" t="s">
        <v>4402</v>
      </c>
      <c r="G682" s="67" t="s">
        <v>4403</v>
      </c>
      <c r="H682" s="67" t="s">
        <v>4404</v>
      </c>
      <c r="I682" s="67" t="s">
        <v>1206</v>
      </c>
      <c r="J682" s="67" t="s">
        <v>1206</v>
      </c>
      <c r="K682" s="67" t="s">
        <v>4405</v>
      </c>
      <c r="L682" s="67" t="s">
        <v>22</v>
      </c>
      <c r="M682" s="71" t="s">
        <v>1224</v>
      </c>
      <c r="N682" s="73" t="str">
        <f t="shared" si="10"/>
        <v>http://www.tandfebooks.com/isbn/9780203878767</v>
      </c>
    </row>
    <row r="683" spans="1:14">
      <c r="A683" s="67">
        <v>682</v>
      </c>
      <c r="B683" s="67" t="s">
        <v>14</v>
      </c>
      <c r="C683" s="67" t="s">
        <v>3854</v>
      </c>
      <c r="D683" s="68" t="s">
        <v>3855</v>
      </c>
      <c r="E683" s="68" t="s">
        <v>3856</v>
      </c>
      <c r="F683" s="67" t="s">
        <v>3857</v>
      </c>
      <c r="G683" s="67" t="s">
        <v>3858</v>
      </c>
      <c r="H683" s="67" t="s">
        <v>3859</v>
      </c>
      <c r="I683" s="67" t="s">
        <v>1206</v>
      </c>
      <c r="J683" s="67" t="s">
        <v>1206</v>
      </c>
      <c r="K683" s="67" t="s">
        <v>3860</v>
      </c>
      <c r="L683" s="67" t="s">
        <v>22</v>
      </c>
      <c r="M683" s="71" t="s">
        <v>1224</v>
      </c>
      <c r="N683" s="73" t="str">
        <f t="shared" si="10"/>
        <v>http://www.tandfebooks.com/isbn/9780203876541</v>
      </c>
    </row>
    <row r="684" spans="1:14">
      <c r="A684" s="67">
        <v>683</v>
      </c>
      <c r="B684" s="67" t="s">
        <v>14</v>
      </c>
      <c r="C684" s="67" t="s">
        <v>3550</v>
      </c>
      <c r="D684" s="68" t="s">
        <v>3551</v>
      </c>
      <c r="E684" s="68" t="s">
        <v>3552</v>
      </c>
      <c r="F684" s="67" t="s">
        <v>3553</v>
      </c>
      <c r="G684" s="67" t="s">
        <v>3554</v>
      </c>
      <c r="H684" s="67" t="s">
        <v>3555</v>
      </c>
      <c r="I684" s="67" t="s">
        <v>1206</v>
      </c>
      <c r="J684" s="67" t="s">
        <v>1206</v>
      </c>
      <c r="K684" s="67" t="s">
        <v>3556</v>
      </c>
      <c r="L684" s="67" t="s">
        <v>22</v>
      </c>
      <c r="M684" s="71" t="s">
        <v>1224</v>
      </c>
      <c r="N684" s="73" t="str">
        <f t="shared" si="10"/>
        <v>http://www.tandfebooks.com/isbn/9780203871584</v>
      </c>
    </row>
    <row r="685" spans="1:14">
      <c r="A685" s="67">
        <v>684</v>
      </c>
      <c r="B685" s="67" t="s">
        <v>14</v>
      </c>
      <c r="C685" s="67" t="s">
        <v>1667</v>
      </c>
      <c r="D685" s="68" t="s">
        <v>1668</v>
      </c>
      <c r="E685" s="68" t="s">
        <v>1669</v>
      </c>
      <c r="F685" s="67" t="s">
        <v>1670</v>
      </c>
      <c r="G685" s="67" t="s">
        <v>1671</v>
      </c>
      <c r="H685" s="67" t="s">
        <v>1672</v>
      </c>
      <c r="I685" s="67" t="s">
        <v>1206</v>
      </c>
      <c r="J685" s="67" t="s">
        <v>1206</v>
      </c>
      <c r="K685" s="67" t="s">
        <v>1673</v>
      </c>
      <c r="L685" s="67" t="s">
        <v>22</v>
      </c>
      <c r="M685" s="71" t="s">
        <v>1224</v>
      </c>
      <c r="N685" s="73" t="str">
        <f t="shared" si="10"/>
        <v>http://www.tandfebooks.com/isbn/9780203875841</v>
      </c>
    </row>
    <row r="686" spans="1:14">
      <c r="A686" s="67">
        <v>685</v>
      </c>
      <c r="B686" s="67" t="s">
        <v>14</v>
      </c>
      <c r="C686" s="67" t="s">
        <v>4147</v>
      </c>
      <c r="D686" s="68" t="s">
        <v>1441</v>
      </c>
      <c r="E686" s="68" t="s">
        <v>1442</v>
      </c>
      <c r="F686" s="67" t="s">
        <v>4148</v>
      </c>
      <c r="G686" s="67" t="s">
        <v>4149</v>
      </c>
      <c r="H686" s="67" t="s">
        <v>4150</v>
      </c>
      <c r="I686" s="67" t="s">
        <v>1206</v>
      </c>
      <c r="J686" s="67" t="s">
        <v>1206</v>
      </c>
      <c r="K686" s="67" t="s">
        <v>4151</v>
      </c>
      <c r="L686" s="67" t="s">
        <v>22</v>
      </c>
      <c r="M686" s="71" t="s">
        <v>1224</v>
      </c>
      <c r="N686" s="73" t="str">
        <f t="shared" si="10"/>
        <v>http://www.tandfebooks.com/isbn/9780203865477</v>
      </c>
    </row>
    <row r="687" spans="1:14">
      <c r="A687" s="67">
        <v>686</v>
      </c>
      <c r="B687" s="67" t="s">
        <v>14</v>
      </c>
      <c r="C687" s="67" t="s">
        <v>1509</v>
      </c>
      <c r="D687" s="68" t="s">
        <v>1441</v>
      </c>
      <c r="E687" s="68" t="s">
        <v>1442</v>
      </c>
      <c r="F687" s="67" t="s">
        <v>1510</v>
      </c>
      <c r="G687" s="67" t="s">
        <v>1511</v>
      </c>
      <c r="H687" s="67" t="s">
        <v>1512</v>
      </c>
      <c r="I687" s="67" t="s">
        <v>1206</v>
      </c>
      <c r="J687" s="67" t="s">
        <v>1206</v>
      </c>
      <c r="K687" s="67" t="s">
        <v>1513</v>
      </c>
      <c r="L687" s="67" t="s">
        <v>22</v>
      </c>
      <c r="M687" s="71" t="s">
        <v>1224</v>
      </c>
      <c r="N687" s="73" t="str">
        <f t="shared" si="10"/>
        <v>http://www.tandfebooks.com/isbn/9780203869499</v>
      </c>
    </row>
    <row r="688" spans="1:14">
      <c r="A688" s="67">
        <v>687</v>
      </c>
      <c r="B688" s="67" t="s">
        <v>14</v>
      </c>
      <c r="C688" s="67" t="s">
        <v>3973</v>
      </c>
      <c r="D688" s="68" t="s">
        <v>3974</v>
      </c>
      <c r="E688" s="68" t="s">
        <v>3975</v>
      </c>
      <c r="F688" s="67" t="s">
        <v>3976</v>
      </c>
      <c r="G688" s="67" t="s">
        <v>3977</v>
      </c>
      <c r="H688" s="67" t="s">
        <v>3978</v>
      </c>
      <c r="I688" s="67" t="s">
        <v>1206</v>
      </c>
      <c r="J688" s="67" t="s">
        <v>1206</v>
      </c>
      <c r="K688" s="67" t="s">
        <v>3979</v>
      </c>
      <c r="L688" s="67" t="s">
        <v>22</v>
      </c>
      <c r="M688" s="71" t="s">
        <v>1232</v>
      </c>
      <c r="N688" s="73" t="str">
        <f t="shared" si="10"/>
        <v>http://www.tandfebooks.com/isbn/9780203929797</v>
      </c>
    </row>
    <row r="689" spans="1:14">
      <c r="A689" s="67">
        <v>688</v>
      </c>
      <c r="B689" s="67" t="s">
        <v>14</v>
      </c>
      <c r="C689" s="67" t="s">
        <v>1902</v>
      </c>
      <c r="D689" s="68" t="s">
        <v>1903</v>
      </c>
      <c r="E689" s="68" t="s">
        <v>1904</v>
      </c>
      <c r="F689" s="67" t="s">
        <v>1905</v>
      </c>
      <c r="G689" s="67" t="s">
        <v>1906</v>
      </c>
      <c r="H689" s="67" t="s">
        <v>1907</v>
      </c>
      <c r="I689" s="67" t="s">
        <v>1206</v>
      </c>
      <c r="J689" s="67" t="s">
        <v>1206</v>
      </c>
      <c r="K689" s="67" t="s">
        <v>1908</v>
      </c>
      <c r="L689" s="67" t="s">
        <v>22</v>
      </c>
      <c r="M689" s="71" t="s">
        <v>1224</v>
      </c>
      <c r="N689" s="73" t="str">
        <f t="shared" si="10"/>
        <v>http://www.tandfebooks.com/isbn/9780203870938</v>
      </c>
    </row>
    <row r="690" spans="1:14">
      <c r="A690" s="67">
        <v>689</v>
      </c>
      <c r="B690" s="67" t="s">
        <v>14</v>
      </c>
      <c r="C690" s="67" t="s">
        <v>2989</v>
      </c>
      <c r="D690" s="68" t="s">
        <v>724</v>
      </c>
      <c r="E690" s="68" t="s">
        <v>725</v>
      </c>
      <c r="F690" s="67" t="s">
        <v>2990</v>
      </c>
      <c r="G690" s="67" t="s">
        <v>2991</v>
      </c>
      <c r="H690" s="67" t="s">
        <v>2992</v>
      </c>
      <c r="I690" s="67" t="s">
        <v>1206</v>
      </c>
      <c r="J690" s="67" t="s">
        <v>1206</v>
      </c>
      <c r="K690" s="67" t="s">
        <v>1425</v>
      </c>
      <c r="L690" s="67" t="s">
        <v>22</v>
      </c>
      <c r="M690" s="71" t="s">
        <v>1232</v>
      </c>
      <c r="N690" s="73" t="str">
        <f t="shared" si="10"/>
        <v>http://www.tandfebooks.com/isbn/9780203881804</v>
      </c>
    </row>
    <row r="691" spans="1:14">
      <c r="A691" s="67">
        <v>690</v>
      </c>
      <c r="B691" s="67" t="s">
        <v>14</v>
      </c>
      <c r="C691" s="67" t="s">
        <v>2496</v>
      </c>
      <c r="D691" s="68" t="s">
        <v>2497</v>
      </c>
      <c r="E691" s="68" t="s">
        <v>2498</v>
      </c>
      <c r="F691" s="67" t="s">
        <v>2499</v>
      </c>
      <c r="G691" s="67" t="s">
        <v>2500</v>
      </c>
      <c r="H691" s="67" t="s">
        <v>2501</v>
      </c>
      <c r="I691" s="67" t="s">
        <v>1206</v>
      </c>
      <c r="J691" s="67" t="s">
        <v>1206</v>
      </c>
      <c r="K691" s="67" t="s">
        <v>2235</v>
      </c>
      <c r="L691" s="67" t="s">
        <v>1585</v>
      </c>
      <c r="M691" s="71" t="s">
        <v>1232</v>
      </c>
      <c r="N691" s="73" t="str">
        <f t="shared" si="10"/>
        <v>http://www.tandfebooks.com/isbn/9780203872079</v>
      </c>
    </row>
    <row r="692" spans="1:14">
      <c r="A692" s="67">
        <v>691</v>
      </c>
      <c r="B692" s="67" t="s">
        <v>14</v>
      </c>
      <c r="C692" s="67" t="s">
        <v>4381</v>
      </c>
      <c r="D692" s="68" t="s">
        <v>4382</v>
      </c>
      <c r="E692" s="68" t="s">
        <v>770</v>
      </c>
      <c r="F692" s="67" t="s">
        <v>4383</v>
      </c>
      <c r="G692" s="67" t="s">
        <v>4384</v>
      </c>
      <c r="H692" s="67" t="s">
        <v>4385</v>
      </c>
      <c r="I692" s="67" t="s">
        <v>1206</v>
      </c>
      <c r="J692" s="67" t="s">
        <v>1206</v>
      </c>
      <c r="K692" s="67" t="s">
        <v>4386</v>
      </c>
      <c r="L692" s="67" t="s">
        <v>22</v>
      </c>
      <c r="M692" s="71" t="s">
        <v>1232</v>
      </c>
      <c r="N692" s="73" t="str">
        <f t="shared" si="10"/>
        <v>http://www.tandfebooks.com/isbn/9780203884256</v>
      </c>
    </row>
    <row r="693" spans="1:14">
      <c r="A693" s="67">
        <v>692</v>
      </c>
      <c r="B693" s="67" t="s">
        <v>14</v>
      </c>
      <c r="C693" s="67" t="s">
        <v>4957</v>
      </c>
      <c r="D693" s="68" t="s">
        <v>4958</v>
      </c>
      <c r="E693" s="68" t="s">
        <v>4959</v>
      </c>
      <c r="F693" s="67" t="s">
        <v>4960</v>
      </c>
      <c r="G693" s="67" t="s">
        <v>4961</v>
      </c>
      <c r="H693" s="67" t="s">
        <v>4962</v>
      </c>
      <c r="I693" s="67" t="s">
        <v>1206</v>
      </c>
      <c r="J693" s="67" t="s">
        <v>1206</v>
      </c>
      <c r="K693" s="67" t="s">
        <v>4963</v>
      </c>
      <c r="L693" s="67" t="s">
        <v>22</v>
      </c>
      <c r="M693" s="71" t="s">
        <v>1224</v>
      </c>
      <c r="N693" s="73" t="str">
        <f t="shared" si="10"/>
        <v>http://www.tandfebooks.com/isbn/9780203864654</v>
      </c>
    </row>
    <row r="694" spans="1:14">
      <c r="A694" s="67">
        <v>693</v>
      </c>
      <c r="B694" s="67" t="s">
        <v>14</v>
      </c>
      <c r="C694" s="67" t="s">
        <v>3042</v>
      </c>
      <c r="D694" s="68" t="s">
        <v>3043</v>
      </c>
      <c r="E694" s="68" t="s">
        <v>3044</v>
      </c>
      <c r="F694" s="67" t="s">
        <v>3045</v>
      </c>
      <c r="G694" s="67" t="s">
        <v>3046</v>
      </c>
      <c r="H694" s="67" t="s">
        <v>3047</v>
      </c>
      <c r="I694" s="67" t="s">
        <v>1206</v>
      </c>
      <c r="J694" s="67" t="s">
        <v>1206</v>
      </c>
      <c r="K694" s="67" t="s">
        <v>3048</v>
      </c>
      <c r="L694" s="67" t="s">
        <v>22</v>
      </c>
      <c r="M694" s="71" t="s">
        <v>1232</v>
      </c>
      <c r="N694" s="73" t="str">
        <f t="shared" si="10"/>
        <v>http://www.tandfebooks.com/isbn/9780203891322</v>
      </c>
    </row>
    <row r="695" spans="1:14">
      <c r="A695" s="67">
        <v>694</v>
      </c>
      <c r="B695" s="67" t="s">
        <v>14</v>
      </c>
      <c r="C695" s="67" t="s">
        <v>3252</v>
      </c>
      <c r="D695" s="68" t="s">
        <v>3253</v>
      </c>
      <c r="E695" s="68" t="s">
        <v>3254</v>
      </c>
      <c r="F695" s="67" t="s">
        <v>3255</v>
      </c>
      <c r="G695" s="67" t="s">
        <v>3256</v>
      </c>
      <c r="H695" s="67" t="s">
        <v>3257</v>
      </c>
      <c r="I695" s="67" t="s">
        <v>1206</v>
      </c>
      <c r="J695" s="67" t="s">
        <v>1206</v>
      </c>
      <c r="K695" s="67" t="s">
        <v>3258</v>
      </c>
      <c r="L695" s="67" t="s">
        <v>22</v>
      </c>
      <c r="M695" s="71" t="s">
        <v>1232</v>
      </c>
      <c r="N695" s="73" t="str">
        <f t="shared" si="10"/>
        <v>http://www.tandfebooks.com/isbn/9780203886670</v>
      </c>
    </row>
    <row r="696" spans="1:14">
      <c r="A696" s="67">
        <v>695</v>
      </c>
      <c r="B696" s="67" t="s">
        <v>14</v>
      </c>
      <c r="C696" s="67" t="s">
        <v>4940</v>
      </c>
      <c r="D696" s="68" t="s">
        <v>4382</v>
      </c>
      <c r="E696" s="68" t="s">
        <v>4941</v>
      </c>
      <c r="F696" s="67" t="s">
        <v>4942</v>
      </c>
      <c r="G696" s="67" t="s">
        <v>4943</v>
      </c>
      <c r="H696" s="67" t="s">
        <v>4944</v>
      </c>
      <c r="I696" s="67" t="s">
        <v>1206</v>
      </c>
      <c r="J696" s="67" t="s">
        <v>1206</v>
      </c>
      <c r="K696" s="67" t="s">
        <v>4945</v>
      </c>
      <c r="L696" s="67" t="s">
        <v>22</v>
      </c>
      <c r="M696" s="71" t="s">
        <v>1224</v>
      </c>
      <c r="N696" s="73" t="str">
        <f t="shared" si="10"/>
        <v>http://www.tandfebooks.com/isbn/9780203873588</v>
      </c>
    </row>
    <row r="697" spans="1:14">
      <c r="A697" s="67">
        <v>696</v>
      </c>
      <c r="B697" s="67" t="s">
        <v>14</v>
      </c>
      <c r="C697" s="67" t="s">
        <v>4946</v>
      </c>
      <c r="D697" s="68" t="s">
        <v>610</v>
      </c>
      <c r="E697" s="68" t="s">
        <v>725</v>
      </c>
      <c r="F697" s="67" t="s">
        <v>4947</v>
      </c>
      <c r="G697" s="67" t="s">
        <v>4948</v>
      </c>
      <c r="H697" s="67" t="s">
        <v>4949</v>
      </c>
      <c r="I697" s="67" t="s">
        <v>1206</v>
      </c>
      <c r="J697" s="67" t="s">
        <v>1206</v>
      </c>
      <c r="K697" s="67" t="s">
        <v>4950</v>
      </c>
      <c r="L697" s="67" t="s">
        <v>22</v>
      </c>
      <c r="M697" s="71" t="s">
        <v>1224</v>
      </c>
      <c r="N697" s="73" t="str">
        <f t="shared" si="10"/>
        <v>http://www.tandfebooks.com/isbn/9780203877555</v>
      </c>
    </row>
    <row r="698" spans="1:14">
      <c r="A698" s="67">
        <v>697</v>
      </c>
      <c r="B698" s="67" t="s">
        <v>14</v>
      </c>
      <c r="C698" s="67" t="s">
        <v>4946</v>
      </c>
      <c r="D698" s="68" t="s">
        <v>610</v>
      </c>
      <c r="E698" s="68" t="s">
        <v>725</v>
      </c>
      <c r="F698" s="67" t="s">
        <v>4971</v>
      </c>
      <c r="G698" s="67" t="s">
        <v>4972</v>
      </c>
      <c r="H698" s="67" t="s">
        <v>4973</v>
      </c>
      <c r="I698" s="67" t="s">
        <v>1206</v>
      </c>
      <c r="J698" s="67" t="s">
        <v>1206</v>
      </c>
      <c r="K698" s="67" t="s">
        <v>4974</v>
      </c>
      <c r="L698" s="67" t="s">
        <v>22</v>
      </c>
      <c r="M698" s="71" t="s">
        <v>1208</v>
      </c>
      <c r="N698" s="73" t="str">
        <f t="shared" si="10"/>
        <v>http://www.tandfebooks.com/isbn/9780203392096</v>
      </c>
    </row>
    <row r="699" spans="1:14">
      <c r="A699" s="67">
        <v>698</v>
      </c>
      <c r="B699" s="67" t="s">
        <v>14</v>
      </c>
      <c r="C699" s="67" t="s">
        <v>3247</v>
      </c>
      <c r="D699" s="68" t="s">
        <v>610</v>
      </c>
      <c r="E699" s="68" t="s">
        <v>1168</v>
      </c>
      <c r="F699" s="67" t="s">
        <v>3248</v>
      </c>
      <c r="G699" s="67" t="s">
        <v>3249</v>
      </c>
      <c r="H699" s="67" t="s">
        <v>3250</v>
      </c>
      <c r="I699" s="67" t="s">
        <v>1206</v>
      </c>
      <c r="J699" s="67" t="s">
        <v>1206</v>
      </c>
      <c r="K699" s="67" t="s">
        <v>3251</v>
      </c>
      <c r="L699" s="67" t="s">
        <v>22</v>
      </c>
      <c r="M699" s="71" t="s">
        <v>1224</v>
      </c>
      <c r="N699" s="73" t="str">
        <f t="shared" si="10"/>
        <v>http://www.tandfebooks.com/isbn/9780203869857</v>
      </c>
    </row>
    <row r="700" spans="1:14">
      <c r="A700" s="67">
        <v>699</v>
      </c>
      <c r="B700" s="67" t="s">
        <v>14</v>
      </c>
      <c r="C700" s="67" t="s">
        <v>3247</v>
      </c>
      <c r="D700" s="68" t="s">
        <v>4975</v>
      </c>
      <c r="E700" s="68" t="s">
        <v>725</v>
      </c>
      <c r="F700" s="67" t="s">
        <v>4976</v>
      </c>
      <c r="G700" s="67" t="s">
        <v>4977</v>
      </c>
      <c r="H700" s="67" t="s">
        <v>4978</v>
      </c>
      <c r="I700" s="67" t="s">
        <v>1206</v>
      </c>
      <c r="J700" s="67" t="s">
        <v>1206</v>
      </c>
      <c r="K700" s="67" t="s">
        <v>4979</v>
      </c>
      <c r="L700" s="67" t="s">
        <v>22</v>
      </c>
      <c r="M700" s="71" t="s">
        <v>1224</v>
      </c>
      <c r="N700" s="73" t="str">
        <f t="shared" si="10"/>
        <v>http://www.tandfebooks.com/isbn/9780203869376</v>
      </c>
    </row>
    <row r="701" spans="1:14">
      <c r="A701" s="67">
        <v>700</v>
      </c>
      <c r="B701" s="67" t="s">
        <v>14</v>
      </c>
      <c r="C701" s="67" t="s">
        <v>3886</v>
      </c>
      <c r="D701" s="68" t="s">
        <v>179</v>
      </c>
      <c r="E701" s="68" t="s">
        <v>830</v>
      </c>
      <c r="F701" s="67" t="s">
        <v>3887</v>
      </c>
      <c r="G701" s="67" t="s">
        <v>3888</v>
      </c>
      <c r="H701" s="67" t="s">
        <v>3889</v>
      </c>
      <c r="I701" s="67" t="s">
        <v>1206</v>
      </c>
      <c r="J701" s="67" t="s">
        <v>1206</v>
      </c>
      <c r="K701" s="67" t="s">
        <v>3890</v>
      </c>
      <c r="L701" s="67" t="s">
        <v>22</v>
      </c>
      <c r="M701" s="71" t="s">
        <v>1521</v>
      </c>
      <c r="N701" s="73" t="str">
        <f t="shared" si="10"/>
        <v>http://www.tandfebooks.com/isbn/9780203935392</v>
      </c>
    </row>
    <row r="702" spans="1:14">
      <c r="A702" s="67">
        <v>701</v>
      </c>
      <c r="B702" s="67" t="s">
        <v>14</v>
      </c>
      <c r="C702" s="67" t="s">
        <v>4220</v>
      </c>
      <c r="D702" s="68" t="s">
        <v>4221</v>
      </c>
      <c r="E702" s="68" t="s">
        <v>4222</v>
      </c>
      <c r="F702" s="67" t="s">
        <v>4223</v>
      </c>
      <c r="G702" s="67" t="s">
        <v>4224</v>
      </c>
      <c r="H702" s="67" t="s">
        <v>4225</v>
      </c>
      <c r="I702" s="67" t="s">
        <v>1206</v>
      </c>
      <c r="J702" s="67" t="s">
        <v>1206</v>
      </c>
      <c r="K702" s="67" t="s">
        <v>4226</v>
      </c>
      <c r="L702" s="67" t="s">
        <v>22</v>
      </c>
      <c r="M702" s="71" t="s">
        <v>1232</v>
      </c>
      <c r="N702" s="73" t="str">
        <f t="shared" si="10"/>
        <v>http://www.tandfebooks.com/isbn/9780203866016</v>
      </c>
    </row>
    <row r="703" spans="1:14">
      <c r="A703" s="67">
        <v>702</v>
      </c>
      <c r="B703" s="67" t="s">
        <v>14</v>
      </c>
      <c r="C703" s="67" t="s">
        <v>1695</v>
      </c>
      <c r="D703" s="68" t="s">
        <v>1696</v>
      </c>
      <c r="E703" s="68" t="s">
        <v>1697</v>
      </c>
      <c r="F703" s="67" t="s">
        <v>1698</v>
      </c>
      <c r="G703" s="67" t="s">
        <v>1699</v>
      </c>
      <c r="H703" s="67" t="s">
        <v>1700</v>
      </c>
      <c r="I703" s="67" t="s">
        <v>1206</v>
      </c>
      <c r="J703" s="67" t="s">
        <v>1206</v>
      </c>
      <c r="K703" s="67" t="s">
        <v>1701</v>
      </c>
      <c r="L703" s="67" t="s">
        <v>22</v>
      </c>
      <c r="M703" s="71" t="s">
        <v>1224</v>
      </c>
      <c r="N703" s="73" t="str">
        <f t="shared" si="10"/>
        <v>http://www.tandfebooks.com/isbn/9780203875650</v>
      </c>
    </row>
    <row r="704" spans="1:14">
      <c r="A704" s="67">
        <v>703</v>
      </c>
      <c r="B704" s="67" t="s">
        <v>14</v>
      </c>
      <c r="C704" s="67" t="s">
        <v>5155</v>
      </c>
      <c r="D704" s="68" t="s">
        <v>762</v>
      </c>
      <c r="E704" s="68" t="s">
        <v>763</v>
      </c>
      <c r="F704" s="67" t="s">
        <v>5156</v>
      </c>
      <c r="G704" s="67" t="s">
        <v>5157</v>
      </c>
      <c r="H704" s="67" t="s">
        <v>5158</v>
      </c>
      <c r="I704" s="67" t="s">
        <v>1206</v>
      </c>
      <c r="J704" s="67" t="s">
        <v>1206</v>
      </c>
      <c r="K704" s="67" t="s">
        <v>5159</v>
      </c>
      <c r="L704" s="67" t="s">
        <v>22</v>
      </c>
      <c r="M704" s="71" t="s">
        <v>1521</v>
      </c>
      <c r="N704" s="73" t="str">
        <f t="shared" si="10"/>
        <v>http://www.tandfebooks.com/isbn/9780203874998</v>
      </c>
    </row>
    <row r="705" spans="1:14">
      <c r="A705" s="67">
        <v>704</v>
      </c>
      <c r="B705" s="67" t="s">
        <v>14</v>
      </c>
      <c r="C705" s="67" t="s">
        <v>2064</v>
      </c>
      <c r="D705" s="68" t="s">
        <v>2065</v>
      </c>
      <c r="E705" s="68" t="s">
        <v>2066</v>
      </c>
      <c r="F705" s="67" t="s">
        <v>2067</v>
      </c>
      <c r="G705" s="67" t="s">
        <v>2068</v>
      </c>
      <c r="H705" s="67" t="s">
        <v>2069</v>
      </c>
      <c r="I705" s="67" t="s">
        <v>1206</v>
      </c>
      <c r="J705" s="67" t="s">
        <v>1206</v>
      </c>
      <c r="K705" s="67" t="s">
        <v>2070</v>
      </c>
      <c r="L705" s="67" t="s">
        <v>538</v>
      </c>
      <c r="M705" s="71" t="s">
        <v>1208</v>
      </c>
      <c r="N705" s="73" t="str">
        <f t="shared" si="10"/>
        <v>http://www.tandfebooks.com/isbn/9781410617392</v>
      </c>
    </row>
    <row r="706" spans="1:14">
      <c r="A706" s="67">
        <v>705</v>
      </c>
      <c r="B706" s="67" t="s">
        <v>14</v>
      </c>
      <c r="C706" s="67" t="s">
        <v>2099</v>
      </c>
      <c r="D706" s="68" t="s">
        <v>2100</v>
      </c>
      <c r="E706" s="68" t="s">
        <v>2101</v>
      </c>
      <c r="F706" s="67" t="s">
        <v>2102</v>
      </c>
      <c r="G706" s="67" t="s">
        <v>2103</v>
      </c>
      <c r="H706" s="67" t="s">
        <v>2104</v>
      </c>
      <c r="I706" s="67" t="s">
        <v>1206</v>
      </c>
      <c r="J706" s="67" t="s">
        <v>1266</v>
      </c>
      <c r="K706" s="67" t="s">
        <v>2105</v>
      </c>
      <c r="L706" s="67" t="s">
        <v>22</v>
      </c>
      <c r="M706" s="71" t="s">
        <v>1521</v>
      </c>
      <c r="N706" s="73" t="str">
        <f t="shared" si="10"/>
        <v>http://www.tandfebooks.com/isbn/9780203936696</v>
      </c>
    </row>
    <row r="707" spans="1:14">
      <c r="A707" s="67">
        <v>706</v>
      </c>
      <c r="B707" s="67" t="s">
        <v>14</v>
      </c>
      <c r="C707" s="67" t="s">
        <v>4689</v>
      </c>
      <c r="D707" s="68" t="s">
        <v>4690</v>
      </c>
      <c r="E707" s="68" t="s">
        <v>4691</v>
      </c>
      <c r="F707" s="67" t="s">
        <v>4692</v>
      </c>
      <c r="G707" s="67" t="s">
        <v>4693</v>
      </c>
      <c r="H707" s="67" t="s">
        <v>4694</v>
      </c>
      <c r="I707" s="67" t="s">
        <v>1206</v>
      </c>
      <c r="J707" s="67" t="s">
        <v>1206</v>
      </c>
      <c r="K707" s="67" t="s">
        <v>4695</v>
      </c>
      <c r="L707" s="67" t="s">
        <v>22</v>
      </c>
      <c r="M707" s="71" t="s">
        <v>1521</v>
      </c>
      <c r="N707" s="73" t="str">
        <f t="shared" si="10"/>
        <v>http://www.tandfebooks.com/isbn/9780203946312</v>
      </c>
    </row>
    <row r="708" spans="1:14">
      <c r="A708" s="69">
        <v>707</v>
      </c>
      <c r="B708" s="69" t="s">
        <v>5239</v>
      </c>
      <c r="C708" s="69" t="s">
        <v>5477</v>
      </c>
      <c r="D708" s="70" t="s">
        <v>5478</v>
      </c>
      <c r="E708" s="70" t="s">
        <v>5479</v>
      </c>
      <c r="F708" s="69" t="s">
        <v>5480</v>
      </c>
      <c r="G708" s="69" t="s">
        <v>5481</v>
      </c>
      <c r="H708" s="69" t="s">
        <v>5482</v>
      </c>
      <c r="I708" s="69" t="s">
        <v>1206</v>
      </c>
      <c r="J708" s="69" t="s">
        <v>1206</v>
      </c>
      <c r="K708" s="69" t="s">
        <v>5483</v>
      </c>
      <c r="L708" s="69" t="s">
        <v>22</v>
      </c>
      <c r="M708" s="72" t="s">
        <v>1521</v>
      </c>
      <c r="N708" s="74" t="str">
        <f t="shared" si="10"/>
        <v>http://www.tandfebooks.com/isbn/9780203945971</v>
      </c>
    </row>
  </sheetData>
  <sortState xmlns:xlrd2="http://schemas.microsoft.com/office/spreadsheetml/2017/richdata2" ref="A2:N708">
    <sortCondition ref="C2:C708"/>
    <sortCondition descending="1" ref="M2:M708"/>
    <sortCondition ref="H2:H708"/>
  </sortState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8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1" width="11.6640625" style="1" hidden="1" customWidth="1"/>
    <col min="2" max="2" width="0" style="1" hidden="1" customWidth="1"/>
    <col min="3" max="3" width="30.6640625" style="1" customWidth="1"/>
    <col min="4" max="4" width="16.77734375" style="1" hidden="1" customWidth="1"/>
    <col min="5" max="5" width="12.77734375" style="1" hidden="1" customWidth="1"/>
    <col min="6" max="6" width="17.21875" style="76" hidden="1" customWidth="1"/>
    <col min="7" max="7" width="15.44140625" style="76" hidden="1" customWidth="1"/>
    <col min="8" max="8" width="80.6640625" style="1" customWidth="1"/>
    <col min="9" max="9" width="9" style="62"/>
    <col min="10" max="10" width="0" style="1" hidden="1" customWidth="1"/>
    <col min="11" max="11" width="30.6640625" style="1" customWidth="1"/>
    <col min="12" max="13" width="0" style="1" hidden="1" customWidth="1"/>
    <col min="14" max="14" width="43.77734375" style="1" customWidth="1"/>
    <col min="15" max="15" width="0" style="1" hidden="1" customWidth="1"/>
    <col min="16" max="16" width="28" style="1" hidden="1" customWidth="1"/>
    <col min="17" max="17" width="0" style="1" hidden="1" customWidth="1"/>
    <col min="18" max="16384" width="9" style="1"/>
  </cols>
  <sheetData>
    <row r="1" spans="1:14" s="62" customFormat="1" ht="16.2">
      <c r="A1" s="62" t="s">
        <v>10671</v>
      </c>
      <c r="B1" s="62" t="s">
        <v>10672</v>
      </c>
      <c r="C1" s="62" t="s">
        <v>10673</v>
      </c>
      <c r="D1" s="62" t="s">
        <v>10674</v>
      </c>
      <c r="E1" s="62" t="s">
        <v>10675</v>
      </c>
      <c r="F1" s="77" t="s">
        <v>10676</v>
      </c>
      <c r="G1" s="77" t="s">
        <v>10677</v>
      </c>
      <c r="H1" s="62" t="s">
        <v>10678</v>
      </c>
      <c r="I1" s="62" t="s">
        <v>10679</v>
      </c>
      <c r="J1" s="62" t="s">
        <v>10680</v>
      </c>
      <c r="K1" s="62" t="s">
        <v>10681</v>
      </c>
      <c r="L1" s="62" t="s">
        <v>10682</v>
      </c>
      <c r="M1" s="62" t="s">
        <v>10683</v>
      </c>
      <c r="N1" s="62" t="s">
        <v>10684</v>
      </c>
    </row>
    <row r="2" spans="1:14">
      <c r="A2" s="1">
        <v>301</v>
      </c>
      <c r="B2" s="1" t="s">
        <v>14</v>
      </c>
      <c r="C2" s="1" t="s">
        <v>15</v>
      </c>
      <c r="D2" s="1" t="s">
        <v>16</v>
      </c>
      <c r="E2" s="1" t="s">
        <v>17</v>
      </c>
      <c r="F2" s="76" t="s">
        <v>18</v>
      </c>
      <c r="G2" s="76" t="s">
        <v>19</v>
      </c>
      <c r="H2" s="1" t="s">
        <v>20</v>
      </c>
      <c r="I2" s="62">
        <v>2010</v>
      </c>
      <c r="J2" s="1">
        <v>1</v>
      </c>
      <c r="K2" s="1" t="s">
        <v>21</v>
      </c>
      <c r="L2" s="1" t="s">
        <v>22</v>
      </c>
      <c r="M2" s="1">
        <v>1</v>
      </c>
      <c r="N2" s="1" t="s">
        <v>23</v>
      </c>
    </row>
    <row r="3" spans="1:14">
      <c r="A3" s="1">
        <v>302</v>
      </c>
      <c r="B3" s="1" t="s">
        <v>14</v>
      </c>
      <c r="C3" s="1" t="s">
        <v>24</v>
      </c>
      <c r="D3" s="1" t="s">
        <v>25</v>
      </c>
      <c r="E3" s="1" t="s">
        <v>26</v>
      </c>
      <c r="F3" s="76" t="s">
        <v>27</v>
      </c>
      <c r="G3" s="76" t="s">
        <v>28</v>
      </c>
      <c r="H3" s="1" t="s">
        <v>29</v>
      </c>
      <c r="I3" s="62">
        <v>2011</v>
      </c>
      <c r="J3" s="1">
        <v>2</v>
      </c>
      <c r="K3" s="1" t="s">
        <v>30</v>
      </c>
      <c r="L3" s="1" t="s">
        <v>22</v>
      </c>
      <c r="M3" s="1">
        <v>1</v>
      </c>
      <c r="N3" s="1" t="s">
        <v>31</v>
      </c>
    </row>
    <row r="4" spans="1:14">
      <c r="A4" s="1">
        <v>303</v>
      </c>
      <c r="B4" s="1" t="s">
        <v>14</v>
      </c>
      <c r="C4" s="1" t="s">
        <v>32</v>
      </c>
      <c r="D4" s="1" t="s">
        <v>33</v>
      </c>
      <c r="E4" s="1" t="s">
        <v>34</v>
      </c>
      <c r="F4" s="76" t="s">
        <v>35</v>
      </c>
      <c r="G4" s="76" t="s">
        <v>36</v>
      </c>
      <c r="H4" s="1" t="s">
        <v>37</v>
      </c>
      <c r="I4" s="62">
        <v>2010</v>
      </c>
      <c r="J4" s="1">
        <v>1</v>
      </c>
      <c r="K4" s="1" t="s">
        <v>38</v>
      </c>
      <c r="L4" s="1" t="s">
        <v>22</v>
      </c>
      <c r="M4" s="1">
        <v>1</v>
      </c>
      <c r="N4" s="1" t="s">
        <v>39</v>
      </c>
    </row>
    <row r="5" spans="1:14">
      <c r="A5" s="1">
        <v>304</v>
      </c>
      <c r="B5" s="1" t="s">
        <v>14</v>
      </c>
      <c r="C5" s="1" t="s">
        <v>40</v>
      </c>
      <c r="D5" s="1" t="s">
        <v>41</v>
      </c>
      <c r="E5" s="1" t="s">
        <v>42</v>
      </c>
      <c r="F5" s="76" t="s">
        <v>43</v>
      </c>
      <c r="G5" s="76" t="s">
        <v>44</v>
      </c>
      <c r="H5" s="1" t="s">
        <v>45</v>
      </c>
      <c r="I5" s="62">
        <v>2010</v>
      </c>
      <c r="J5" s="1">
        <v>1</v>
      </c>
      <c r="K5" s="1" t="s">
        <v>46</v>
      </c>
      <c r="L5" s="1" t="s">
        <v>22</v>
      </c>
      <c r="M5" s="1">
        <v>1</v>
      </c>
      <c r="N5" s="1" t="s">
        <v>47</v>
      </c>
    </row>
    <row r="6" spans="1:14">
      <c r="A6" s="1">
        <v>305</v>
      </c>
      <c r="B6" s="1" t="s">
        <v>14</v>
      </c>
      <c r="C6" s="1" t="s">
        <v>48</v>
      </c>
      <c r="D6" s="1" t="s">
        <v>49</v>
      </c>
      <c r="E6" s="1" t="s">
        <v>50</v>
      </c>
      <c r="F6" s="76" t="s">
        <v>51</v>
      </c>
      <c r="G6" s="76" t="s">
        <v>52</v>
      </c>
      <c r="H6" s="1" t="s">
        <v>53</v>
      </c>
      <c r="I6" s="62">
        <v>2011</v>
      </c>
      <c r="J6" s="1">
        <v>1</v>
      </c>
      <c r="K6" s="1" t="s">
        <v>54</v>
      </c>
      <c r="L6" s="1" t="s">
        <v>22</v>
      </c>
      <c r="M6" s="1">
        <v>1</v>
      </c>
      <c r="N6" s="1" t="s">
        <v>55</v>
      </c>
    </row>
    <row r="7" spans="1:14">
      <c r="A7" s="1">
        <v>306</v>
      </c>
      <c r="B7" s="1" t="s">
        <v>14</v>
      </c>
      <c r="C7" s="1" t="s">
        <v>56</v>
      </c>
      <c r="D7" s="1" t="s">
        <v>57</v>
      </c>
      <c r="E7" s="1" t="s">
        <v>58</v>
      </c>
      <c r="F7" s="76" t="s">
        <v>59</v>
      </c>
      <c r="G7" s="76" t="s">
        <v>60</v>
      </c>
      <c r="H7" s="1" t="s">
        <v>61</v>
      </c>
      <c r="I7" s="62">
        <v>2009</v>
      </c>
      <c r="J7" s="1">
        <v>1</v>
      </c>
      <c r="K7" s="1" t="s">
        <v>62</v>
      </c>
      <c r="L7" s="1" t="s">
        <v>22</v>
      </c>
      <c r="M7" s="1">
        <v>1</v>
      </c>
      <c r="N7" s="1" t="s">
        <v>63</v>
      </c>
    </row>
    <row r="8" spans="1:14">
      <c r="A8" s="1">
        <v>307</v>
      </c>
      <c r="B8" s="1" t="s">
        <v>14</v>
      </c>
      <c r="C8" s="1" t="s">
        <v>64</v>
      </c>
      <c r="D8" s="1" t="s">
        <v>65</v>
      </c>
      <c r="E8" s="1" t="s">
        <v>66</v>
      </c>
      <c r="F8" s="76" t="s">
        <v>67</v>
      </c>
      <c r="G8" s="76" t="s">
        <v>68</v>
      </c>
      <c r="H8" s="1" t="s">
        <v>69</v>
      </c>
      <c r="I8" s="62">
        <v>2012</v>
      </c>
      <c r="J8" s="1">
        <v>1</v>
      </c>
      <c r="K8" s="1" t="s">
        <v>70</v>
      </c>
      <c r="L8" s="1" t="s">
        <v>22</v>
      </c>
      <c r="M8" s="1">
        <v>1</v>
      </c>
      <c r="N8" s="1" t="s">
        <v>71</v>
      </c>
    </row>
    <row r="9" spans="1:14">
      <c r="A9" s="1">
        <v>308</v>
      </c>
      <c r="B9" s="1" t="s">
        <v>14</v>
      </c>
      <c r="C9" s="1" t="s">
        <v>72</v>
      </c>
      <c r="D9" s="1" t="s">
        <v>73</v>
      </c>
      <c r="E9" s="1" t="s">
        <v>74</v>
      </c>
      <c r="F9" s="76" t="s">
        <v>75</v>
      </c>
      <c r="G9" s="76" t="s">
        <v>76</v>
      </c>
      <c r="H9" s="1" t="s">
        <v>77</v>
      </c>
      <c r="I9" s="62">
        <v>2010</v>
      </c>
      <c r="J9" s="1">
        <v>1</v>
      </c>
      <c r="K9" s="1" t="s">
        <v>78</v>
      </c>
      <c r="L9" s="1" t="s">
        <v>22</v>
      </c>
      <c r="M9" s="1">
        <v>1</v>
      </c>
      <c r="N9" s="1" t="s">
        <v>79</v>
      </c>
    </row>
    <row r="10" spans="1:14">
      <c r="A10" s="1">
        <v>309</v>
      </c>
      <c r="B10" s="1" t="s">
        <v>14</v>
      </c>
      <c r="C10" s="1" t="s">
        <v>80</v>
      </c>
      <c r="D10" s="1" t="s">
        <v>81</v>
      </c>
      <c r="E10" s="1" t="s">
        <v>82</v>
      </c>
      <c r="F10" s="76" t="s">
        <v>83</v>
      </c>
      <c r="G10" s="76" t="s">
        <v>84</v>
      </c>
      <c r="H10" s="1" t="s">
        <v>85</v>
      </c>
      <c r="I10" s="62">
        <v>2009</v>
      </c>
      <c r="J10" s="1">
        <v>1</v>
      </c>
      <c r="K10" s="1" t="s">
        <v>86</v>
      </c>
      <c r="L10" s="1" t="s">
        <v>22</v>
      </c>
      <c r="M10" s="1">
        <v>1</v>
      </c>
      <c r="N10" s="1" t="s">
        <v>87</v>
      </c>
    </row>
    <row r="11" spans="1:14">
      <c r="A11" s="1">
        <v>310</v>
      </c>
      <c r="B11" s="1" t="s">
        <v>14</v>
      </c>
      <c r="C11" s="1" t="s">
        <v>88</v>
      </c>
      <c r="D11" s="1" t="s">
        <v>89</v>
      </c>
      <c r="E11" s="1" t="s">
        <v>90</v>
      </c>
      <c r="F11" s="76" t="s">
        <v>91</v>
      </c>
      <c r="G11" s="76" t="s">
        <v>92</v>
      </c>
      <c r="H11" s="1" t="s">
        <v>93</v>
      </c>
      <c r="I11" s="62">
        <v>2009</v>
      </c>
      <c r="J11" s="1">
        <v>1</v>
      </c>
      <c r="K11" s="1" t="s">
        <v>94</v>
      </c>
      <c r="L11" s="1" t="s">
        <v>22</v>
      </c>
      <c r="M11" s="1">
        <v>1</v>
      </c>
      <c r="N11" s="1" t="s">
        <v>95</v>
      </c>
    </row>
    <row r="12" spans="1:14">
      <c r="A12" s="1">
        <v>311</v>
      </c>
      <c r="B12" s="1" t="s">
        <v>14</v>
      </c>
      <c r="C12" s="1" t="s">
        <v>96</v>
      </c>
      <c r="D12" s="1" t="s">
        <v>97</v>
      </c>
      <c r="E12" s="1" t="s">
        <v>98</v>
      </c>
      <c r="F12" s="76" t="s">
        <v>99</v>
      </c>
      <c r="G12" s="76" t="s">
        <v>100</v>
      </c>
      <c r="H12" s="1" t="s">
        <v>101</v>
      </c>
      <c r="I12" s="62">
        <v>2011</v>
      </c>
      <c r="J12" s="1">
        <v>1</v>
      </c>
      <c r="K12" s="1" t="s">
        <v>102</v>
      </c>
      <c r="L12" s="1" t="s">
        <v>22</v>
      </c>
      <c r="M12" s="1">
        <v>1</v>
      </c>
      <c r="N12" s="1" t="s">
        <v>103</v>
      </c>
    </row>
    <row r="13" spans="1:14">
      <c r="A13" s="1">
        <v>312</v>
      </c>
      <c r="B13" s="1" t="s">
        <v>14</v>
      </c>
      <c r="C13" s="1" t="s">
        <v>104</v>
      </c>
      <c r="D13" s="1" t="s">
        <v>105</v>
      </c>
      <c r="E13" s="1" t="s">
        <v>106</v>
      </c>
      <c r="F13" s="76" t="s">
        <v>107</v>
      </c>
      <c r="G13" s="76" t="s">
        <v>108</v>
      </c>
      <c r="H13" s="1" t="s">
        <v>109</v>
      </c>
      <c r="I13" s="62">
        <v>2009</v>
      </c>
      <c r="J13" s="1">
        <v>1</v>
      </c>
      <c r="K13" s="1" t="s">
        <v>110</v>
      </c>
      <c r="L13" s="1" t="s">
        <v>22</v>
      </c>
      <c r="M13" s="1">
        <v>1</v>
      </c>
      <c r="N13" s="1" t="s">
        <v>111</v>
      </c>
    </row>
    <row r="14" spans="1:14">
      <c r="A14" s="1">
        <v>313</v>
      </c>
      <c r="B14" s="1" t="s">
        <v>14</v>
      </c>
      <c r="C14" s="1" t="s">
        <v>112</v>
      </c>
      <c r="D14" s="1" t="s">
        <v>113</v>
      </c>
      <c r="E14" s="1" t="s">
        <v>114</v>
      </c>
      <c r="F14" s="76" t="s">
        <v>115</v>
      </c>
      <c r="G14" s="76" t="s">
        <v>116</v>
      </c>
      <c r="H14" s="1" t="s">
        <v>117</v>
      </c>
      <c r="I14" s="62">
        <v>2011</v>
      </c>
      <c r="J14" s="1">
        <v>1</v>
      </c>
      <c r="K14" s="1" t="s">
        <v>118</v>
      </c>
      <c r="L14" s="1" t="s">
        <v>22</v>
      </c>
      <c r="M14" s="1">
        <v>1</v>
      </c>
      <c r="N14" s="1" t="s">
        <v>119</v>
      </c>
    </row>
    <row r="15" spans="1:14">
      <c r="A15" s="1">
        <v>314</v>
      </c>
      <c r="B15" s="1" t="s">
        <v>14</v>
      </c>
      <c r="C15" s="1" t="s">
        <v>15</v>
      </c>
      <c r="D15" s="1" t="s">
        <v>120</v>
      </c>
      <c r="E15" s="1" t="s">
        <v>121</v>
      </c>
      <c r="F15" s="76" t="s">
        <v>122</v>
      </c>
      <c r="G15" s="76" t="s">
        <v>123</v>
      </c>
      <c r="H15" s="1" t="s">
        <v>124</v>
      </c>
      <c r="I15" s="62">
        <v>2009</v>
      </c>
      <c r="J15" s="1">
        <v>1</v>
      </c>
      <c r="K15" s="1" t="s">
        <v>125</v>
      </c>
      <c r="L15" s="1" t="s">
        <v>22</v>
      </c>
      <c r="M15" s="1">
        <v>1</v>
      </c>
      <c r="N15" s="1" t="s">
        <v>126</v>
      </c>
    </row>
    <row r="16" spans="1:14">
      <c r="A16" s="1">
        <v>315</v>
      </c>
      <c r="B16" s="1" t="s">
        <v>14</v>
      </c>
      <c r="C16" s="1" t="s">
        <v>127</v>
      </c>
      <c r="D16" s="1" t="s">
        <v>128</v>
      </c>
      <c r="E16" s="1" t="s">
        <v>129</v>
      </c>
      <c r="F16" s="76" t="s">
        <v>130</v>
      </c>
      <c r="G16" s="76" t="s">
        <v>131</v>
      </c>
      <c r="H16" s="1" t="s">
        <v>132</v>
      </c>
      <c r="I16" s="62">
        <v>2010</v>
      </c>
      <c r="J16" s="1">
        <v>1</v>
      </c>
      <c r="K16" s="1" t="s">
        <v>133</v>
      </c>
      <c r="L16" s="1" t="s">
        <v>22</v>
      </c>
      <c r="M16" s="1">
        <v>1</v>
      </c>
      <c r="N16" s="1" t="s">
        <v>134</v>
      </c>
    </row>
    <row r="17" spans="1:14">
      <c r="A17" s="1">
        <v>316</v>
      </c>
      <c r="B17" s="1" t="s">
        <v>14</v>
      </c>
      <c r="C17" s="1" t="s">
        <v>135</v>
      </c>
      <c r="D17" s="1" t="s">
        <v>136</v>
      </c>
      <c r="E17" s="1" t="s">
        <v>137</v>
      </c>
      <c r="F17" s="76" t="s">
        <v>138</v>
      </c>
      <c r="G17" s="76" t="s">
        <v>139</v>
      </c>
      <c r="H17" s="1" t="s">
        <v>140</v>
      </c>
      <c r="I17" s="62">
        <v>2009</v>
      </c>
      <c r="J17" s="1">
        <v>1</v>
      </c>
      <c r="K17" s="1" t="s">
        <v>141</v>
      </c>
      <c r="L17" s="1" t="s">
        <v>22</v>
      </c>
      <c r="M17" s="1">
        <v>1</v>
      </c>
      <c r="N17" s="1" t="s">
        <v>142</v>
      </c>
    </row>
    <row r="18" spans="1:14">
      <c r="A18" s="1">
        <v>317</v>
      </c>
      <c r="B18" s="1" t="s">
        <v>14</v>
      </c>
      <c r="C18" s="1" t="s">
        <v>143</v>
      </c>
      <c r="D18" s="1" t="s">
        <v>144</v>
      </c>
      <c r="E18" s="1" t="s">
        <v>145</v>
      </c>
      <c r="F18" s="76" t="s">
        <v>146</v>
      </c>
      <c r="G18" s="76" t="s">
        <v>147</v>
      </c>
      <c r="H18" s="1" t="s">
        <v>148</v>
      </c>
      <c r="I18" s="62">
        <v>2011</v>
      </c>
      <c r="J18" s="1">
        <v>1</v>
      </c>
      <c r="K18" s="1" t="s">
        <v>149</v>
      </c>
      <c r="L18" s="1" t="s">
        <v>22</v>
      </c>
      <c r="M18" s="1">
        <v>1</v>
      </c>
      <c r="N18" s="1" t="s">
        <v>150</v>
      </c>
    </row>
    <row r="19" spans="1:14">
      <c r="A19" s="1">
        <v>318</v>
      </c>
      <c r="B19" s="1" t="s">
        <v>14</v>
      </c>
      <c r="C19" s="1" t="s">
        <v>151</v>
      </c>
      <c r="D19" s="1" t="s">
        <v>89</v>
      </c>
      <c r="E19" s="1" t="s">
        <v>90</v>
      </c>
      <c r="F19" s="76" t="s">
        <v>152</v>
      </c>
      <c r="G19" s="76" t="s">
        <v>153</v>
      </c>
      <c r="H19" s="1" t="s">
        <v>154</v>
      </c>
      <c r="I19" s="62">
        <v>2009</v>
      </c>
      <c r="J19" s="1">
        <v>1</v>
      </c>
      <c r="K19" s="1" t="s">
        <v>155</v>
      </c>
      <c r="L19" s="1" t="s">
        <v>22</v>
      </c>
      <c r="M19" s="1">
        <v>1</v>
      </c>
      <c r="N19" s="1" t="s">
        <v>156</v>
      </c>
    </row>
    <row r="20" spans="1:14">
      <c r="A20" s="1">
        <v>319</v>
      </c>
      <c r="B20" s="1" t="s">
        <v>14</v>
      </c>
      <c r="C20" s="1" t="s">
        <v>157</v>
      </c>
      <c r="D20" s="1" t="s">
        <v>158</v>
      </c>
      <c r="E20" s="1" t="s">
        <v>159</v>
      </c>
      <c r="F20" s="76" t="s">
        <v>160</v>
      </c>
      <c r="G20" s="76" t="s">
        <v>161</v>
      </c>
      <c r="H20" s="1" t="s">
        <v>162</v>
      </c>
      <c r="I20" s="62">
        <v>2010</v>
      </c>
      <c r="J20" s="1">
        <v>1</v>
      </c>
      <c r="K20" s="1" t="s">
        <v>163</v>
      </c>
      <c r="L20" s="1" t="s">
        <v>22</v>
      </c>
      <c r="M20" s="1">
        <v>1</v>
      </c>
      <c r="N20" s="1" t="s">
        <v>164</v>
      </c>
    </row>
    <row r="21" spans="1:14">
      <c r="A21" s="1">
        <v>320</v>
      </c>
      <c r="B21" s="1" t="s">
        <v>14</v>
      </c>
      <c r="C21" s="1" t="s">
        <v>165</v>
      </c>
      <c r="D21" s="1" t="s">
        <v>166</v>
      </c>
      <c r="E21" s="1" t="s">
        <v>167</v>
      </c>
      <c r="F21" s="76" t="s">
        <v>168</v>
      </c>
      <c r="G21" s="76" t="s">
        <v>169</v>
      </c>
      <c r="H21" s="1" t="s">
        <v>170</v>
      </c>
      <c r="I21" s="62">
        <v>2010</v>
      </c>
      <c r="J21" s="1">
        <v>1</v>
      </c>
      <c r="K21" s="1" t="s">
        <v>171</v>
      </c>
      <c r="L21" s="1" t="s">
        <v>22</v>
      </c>
      <c r="M21" s="1">
        <v>1</v>
      </c>
      <c r="N21" s="1" t="s">
        <v>172</v>
      </c>
    </row>
    <row r="22" spans="1:14">
      <c r="A22" s="1">
        <v>321</v>
      </c>
      <c r="B22" s="1" t="s">
        <v>14</v>
      </c>
      <c r="C22" s="1" t="s">
        <v>165</v>
      </c>
      <c r="D22" s="1">
        <v>363.73874525999997</v>
      </c>
      <c r="E22" s="1" t="s">
        <v>10643</v>
      </c>
      <c r="F22" s="76" t="s">
        <v>173</v>
      </c>
      <c r="G22" s="76" t="s">
        <v>174</v>
      </c>
      <c r="H22" s="1" t="s">
        <v>175</v>
      </c>
      <c r="I22" s="62">
        <v>2009</v>
      </c>
      <c r="J22" s="1">
        <v>1</v>
      </c>
      <c r="K22" s="1" t="s">
        <v>176</v>
      </c>
      <c r="L22" s="1" t="s">
        <v>22</v>
      </c>
      <c r="M22" s="1">
        <v>1</v>
      </c>
      <c r="N22" s="1" t="s">
        <v>177</v>
      </c>
    </row>
    <row r="23" spans="1:14">
      <c r="A23" s="1">
        <v>322</v>
      </c>
      <c r="B23" s="1" t="s">
        <v>14</v>
      </c>
      <c r="C23" s="1" t="s">
        <v>178</v>
      </c>
      <c r="D23" s="1" t="s">
        <v>179</v>
      </c>
      <c r="E23" s="1" t="s">
        <v>180</v>
      </c>
      <c r="F23" s="76" t="s">
        <v>181</v>
      </c>
      <c r="G23" s="76" t="s">
        <v>182</v>
      </c>
      <c r="H23" s="1" t="s">
        <v>183</v>
      </c>
      <c r="I23" s="62">
        <v>2010</v>
      </c>
      <c r="J23" s="1">
        <v>1</v>
      </c>
      <c r="K23" s="1" t="s">
        <v>184</v>
      </c>
      <c r="L23" s="1" t="s">
        <v>22</v>
      </c>
      <c r="M23" s="1">
        <v>1</v>
      </c>
      <c r="N23" s="1" t="s">
        <v>185</v>
      </c>
    </row>
    <row r="24" spans="1:14">
      <c r="A24" s="1">
        <v>323</v>
      </c>
      <c r="B24" s="1" t="s">
        <v>14</v>
      </c>
      <c r="C24" s="1" t="s">
        <v>186</v>
      </c>
      <c r="D24" s="1" t="s">
        <v>187</v>
      </c>
      <c r="E24" s="1" t="s">
        <v>188</v>
      </c>
      <c r="F24" s="76" t="s">
        <v>189</v>
      </c>
      <c r="G24" s="76" t="s">
        <v>190</v>
      </c>
      <c r="H24" s="1" t="s">
        <v>191</v>
      </c>
      <c r="I24" s="62">
        <v>2010</v>
      </c>
      <c r="J24" s="1">
        <v>1</v>
      </c>
      <c r="K24" s="1" t="s">
        <v>192</v>
      </c>
      <c r="L24" s="1" t="s">
        <v>22</v>
      </c>
      <c r="M24" s="1">
        <v>1</v>
      </c>
      <c r="N24" s="1" t="s">
        <v>193</v>
      </c>
    </row>
    <row r="25" spans="1:14">
      <c r="A25" s="1">
        <v>324</v>
      </c>
      <c r="B25" s="1" t="s">
        <v>14</v>
      </c>
      <c r="C25" s="1" t="s">
        <v>194</v>
      </c>
      <c r="D25" s="1" t="s">
        <v>195</v>
      </c>
      <c r="E25" s="1" t="s">
        <v>196</v>
      </c>
      <c r="F25" s="76" t="s">
        <v>197</v>
      </c>
      <c r="G25" s="76" t="s">
        <v>198</v>
      </c>
      <c r="H25" s="1" t="s">
        <v>199</v>
      </c>
      <c r="I25" s="62">
        <v>2009</v>
      </c>
      <c r="J25" s="1">
        <v>1</v>
      </c>
      <c r="K25" s="1" t="s">
        <v>200</v>
      </c>
      <c r="L25" s="1" t="s">
        <v>22</v>
      </c>
      <c r="M25" s="1">
        <v>1</v>
      </c>
      <c r="N25" s="1" t="s">
        <v>201</v>
      </c>
    </row>
    <row r="26" spans="1:14">
      <c r="A26" s="1">
        <v>325</v>
      </c>
      <c r="B26" s="1" t="s">
        <v>14</v>
      </c>
      <c r="C26" s="1" t="s">
        <v>202</v>
      </c>
      <c r="D26" s="1" t="s">
        <v>203</v>
      </c>
      <c r="E26" s="1" t="s">
        <v>204</v>
      </c>
      <c r="F26" s="76" t="s">
        <v>205</v>
      </c>
      <c r="G26" s="76" t="s">
        <v>206</v>
      </c>
      <c r="H26" s="1" t="s">
        <v>207</v>
      </c>
      <c r="I26" s="62">
        <v>2009</v>
      </c>
      <c r="J26" s="1">
        <v>1</v>
      </c>
      <c r="K26" s="1" t="s">
        <v>208</v>
      </c>
      <c r="L26" s="1" t="s">
        <v>22</v>
      </c>
      <c r="M26" s="1">
        <v>1</v>
      </c>
      <c r="N26" s="1" t="s">
        <v>209</v>
      </c>
    </row>
    <row r="27" spans="1:14">
      <c r="A27" s="1">
        <v>326</v>
      </c>
      <c r="B27" s="1" t="s">
        <v>14</v>
      </c>
      <c r="C27" s="1" t="s">
        <v>210</v>
      </c>
      <c r="D27" s="1" t="s">
        <v>211</v>
      </c>
      <c r="E27" s="1" t="s">
        <v>212</v>
      </c>
      <c r="F27" s="76" t="s">
        <v>213</v>
      </c>
      <c r="G27" s="76" t="s">
        <v>214</v>
      </c>
      <c r="H27" s="1" t="s">
        <v>215</v>
      </c>
      <c r="I27" s="62">
        <v>2010</v>
      </c>
      <c r="J27" s="1">
        <v>1</v>
      </c>
      <c r="K27" s="1" t="s">
        <v>216</v>
      </c>
      <c r="L27" s="1" t="s">
        <v>22</v>
      </c>
      <c r="M27" s="1">
        <v>1</v>
      </c>
      <c r="N27" s="1" t="s">
        <v>217</v>
      </c>
    </row>
    <row r="28" spans="1:14">
      <c r="A28" s="1">
        <v>327</v>
      </c>
      <c r="B28" s="1" t="s">
        <v>14</v>
      </c>
      <c r="C28" s="1" t="s">
        <v>218</v>
      </c>
      <c r="D28" s="1" t="s">
        <v>219</v>
      </c>
      <c r="E28" s="1" t="s">
        <v>220</v>
      </c>
      <c r="F28" s="76" t="s">
        <v>221</v>
      </c>
      <c r="G28" s="76" t="s">
        <v>222</v>
      </c>
      <c r="H28" s="1" t="s">
        <v>223</v>
      </c>
      <c r="I28" s="62">
        <v>2009</v>
      </c>
      <c r="J28" s="1">
        <v>1</v>
      </c>
      <c r="K28" s="1" t="s">
        <v>224</v>
      </c>
      <c r="L28" s="1" t="s">
        <v>22</v>
      </c>
      <c r="M28" s="1">
        <v>1</v>
      </c>
      <c r="N28" s="1" t="s">
        <v>225</v>
      </c>
    </row>
    <row r="29" spans="1:14">
      <c r="A29" s="1">
        <v>328</v>
      </c>
      <c r="B29" s="1" t="s">
        <v>14</v>
      </c>
      <c r="C29" s="1" t="s">
        <v>226</v>
      </c>
      <c r="D29" s="1" t="s">
        <v>227</v>
      </c>
      <c r="E29" s="1" t="s">
        <v>228</v>
      </c>
      <c r="F29" s="76" t="s">
        <v>229</v>
      </c>
      <c r="G29" s="76" t="s">
        <v>230</v>
      </c>
      <c r="H29" s="1" t="s">
        <v>231</v>
      </c>
      <c r="I29" s="62">
        <v>2011</v>
      </c>
      <c r="J29" s="1">
        <v>1</v>
      </c>
      <c r="K29" s="1" t="s">
        <v>232</v>
      </c>
      <c r="L29" s="1" t="s">
        <v>22</v>
      </c>
      <c r="M29" s="1">
        <v>1</v>
      </c>
      <c r="N29" s="1" t="s">
        <v>233</v>
      </c>
    </row>
    <row r="30" spans="1:14">
      <c r="A30" s="1">
        <v>329</v>
      </c>
      <c r="B30" s="1" t="s">
        <v>14</v>
      </c>
      <c r="C30" s="1" t="s">
        <v>226</v>
      </c>
      <c r="D30" s="1" t="s">
        <v>234</v>
      </c>
      <c r="E30" s="1" t="s">
        <v>235</v>
      </c>
      <c r="F30" s="76" t="s">
        <v>236</v>
      </c>
      <c r="G30" s="76" t="s">
        <v>237</v>
      </c>
      <c r="H30" s="1" t="s">
        <v>238</v>
      </c>
      <c r="I30" s="62">
        <v>2010</v>
      </c>
      <c r="J30" s="1">
        <v>1</v>
      </c>
      <c r="K30" s="1" t="s">
        <v>239</v>
      </c>
      <c r="L30" s="1" t="s">
        <v>22</v>
      </c>
      <c r="M30" s="1">
        <v>1</v>
      </c>
      <c r="N30" s="1" t="s">
        <v>240</v>
      </c>
    </row>
    <row r="31" spans="1:14">
      <c r="A31" s="1">
        <v>330</v>
      </c>
      <c r="B31" s="1" t="s">
        <v>14</v>
      </c>
      <c r="C31" s="1" t="s">
        <v>241</v>
      </c>
      <c r="D31" s="1" t="s">
        <v>242</v>
      </c>
      <c r="E31" s="1" t="s">
        <v>243</v>
      </c>
      <c r="F31" s="76" t="s">
        <v>244</v>
      </c>
      <c r="G31" s="76" t="s">
        <v>245</v>
      </c>
      <c r="H31" s="1" t="s">
        <v>246</v>
      </c>
      <c r="I31" s="62">
        <v>2010</v>
      </c>
      <c r="J31" s="1">
        <v>4</v>
      </c>
      <c r="K31" s="1" t="s">
        <v>247</v>
      </c>
      <c r="L31" s="1" t="s">
        <v>22</v>
      </c>
      <c r="M31" s="1">
        <v>1</v>
      </c>
      <c r="N31" s="1" t="s">
        <v>248</v>
      </c>
    </row>
    <row r="32" spans="1:14">
      <c r="A32" s="1">
        <v>331</v>
      </c>
      <c r="B32" s="1" t="s">
        <v>14</v>
      </c>
      <c r="C32" s="1" t="s">
        <v>249</v>
      </c>
      <c r="D32" s="1" t="s">
        <v>250</v>
      </c>
      <c r="E32" s="1" t="s">
        <v>251</v>
      </c>
      <c r="F32" s="76" t="s">
        <v>252</v>
      </c>
      <c r="G32" s="76" t="s">
        <v>253</v>
      </c>
      <c r="H32" s="1" t="s">
        <v>254</v>
      </c>
      <c r="I32" s="62">
        <v>2009</v>
      </c>
      <c r="J32" s="1">
        <v>2</v>
      </c>
      <c r="K32" s="1" t="s">
        <v>255</v>
      </c>
      <c r="L32" s="1" t="s">
        <v>22</v>
      </c>
      <c r="M32" s="1">
        <v>1</v>
      </c>
      <c r="N32" s="1" t="s">
        <v>256</v>
      </c>
    </row>
    <row r="33" spans="1:14">
      <c r="A33" s="1">
        <v>332</v>
      </c>
      <c r="B33" s="1" t="s">
        <v>14</v>
      </c>
      <c r="C33" s="1" t="s">
        <v>257</v>
      </c>
      <c r="D33" s="1" t="s">
        <v>57</v>
      </c>
      <c r="E33" s="1" t="s">
        <v>58</v>
      </c>
      <c r="F33" s="76" t="s">
        <v>258</v>
      </c>
      <c r="G33" s="76" t="s">
        <v>259</v>
      </c>
      <c r="H33" s="1" t="s">
        <v>260</v>
      </c>
      <c r="I33" s="62">
        <v>2009</v>
      </c>
      <c r="J33" s="1">
        <v>1</v>
      </c>
      <c r="K33" s="1" t="s">
        <v>261</v>
      </c>
      <c r="L33" s="1" t="s">
        <v>22</v>
      </c>
      <c r="M33" s="1">
        <v>1</v>
      </c>
      <c r="N33" s="1" t="s">
        <v>262</v>
      </c>
    </row>
    <row r="34" spans="1:14">
      <c r="A34" s="1">
        <v>333</v>
      </c>
      <c r="B34" s="1" t="s">
        <v>14</v>
      </c>
      <c r="C34" s="1" t="s">
        <v>263</v>
      </c>
      <c r="D34" s="1" t="s">
        <v>264</v>
      </c>
      <c r="E34" s="1" t="s">
        <v>265</v>
      </c>
      <c r="F34" s="76" t="s">
        <v>266</v>
      </c>
      <c r="G34" s="76" t="s">
        <v>267</v>
      </c>
      <c r="H34" s="1" t="s">
        <v>268</v>
      </c>
      <c r="I34" s="62">
        <v>2011</v>
      </c>
      <c r="J34" s="1">
        <v>1</v>
      </c>
      <c r="K34" s="1" t="s">
        <v>269</v>
      </c>
      <c r="L34" s="1" t="s">
        <v>22</v>
      </c>
      <c r="M34" s="1">
        <v>1</v>
      </c>
      <c r="N34" s="1" t="s">
        <v>270</v>
      </c>
    </row>
    <row r="35" spans="1:14">
      <c r="A35" s="1">
        <v>334</v>
      </c>
      <c r="B35" s="1" t="s">
        <v>14</v>
      </c>
      <c r="C35" s="1" t="s">
        <v>271</v>
      </c>
      <c r="D35" s="1" t="s">
        <v>272</v>
      </c>
      <c r="E35" s="1" t="s">
        <v>273</v>
      </c>
      <c r="F35" s="76" t="s">
        <v>274</v>
      </c>
      <c r="G35" s="76" t="s">
        <v>275</v>
      </c>
      <c r="H35" s="1" t="s">
        <v>276</v>
      </c>
      <c r="I35" s="62">
        <v>2010</v>
      </c>
      <c r="J35" s="1">
        <v>1</v>
      </c>
      <c r="K35" s="1" t="s">
        <v>277</v>
      </c>
      <c r="L35" s="1" t="s">
        <v>22</v>
      </c>
      <c r="M35" s="1">
        <v>1</v>
      </c>
      <c r="N35" s="1" t="s">
        <v>278</v>
      </c>
    </row>
    <row r="36" spans="1:14">
      <c r="A36" s="1">
        <v>335</v>
      </c>
      <c r="B36" s="1" t="s">
        <v>14</v>
      </c>
      <c r="C36" s="1" t="s">
        <v>271</v>
      </c>
      <c r="D36" s="1" t="s">
        <v>279</v>
      </c>
      <c r="E36" s="1" t="s">
        <v>280</v>
      </c>
      <c r="F36" s="76" t="s">
        <v>281</v>
      </c>
      <c r="G36" s="76" t="s">
        <v>282</v>
      </c>
      <c r="H36" s="1" t="s">
        <v>283</v>
      </c>
      <c r="I36" s="62">
        <v>2009</v>
      </c>
      <c r="J36" s="1">
        <v>1</v>
      </c>
      <c r="K36" s="1" t="s">
        <v>284</v>
      </c>
      <c r="L36" s="1" t="s">
        <v>22</v>
      </c>
      <c r="M36" s="1">
        <v>1</v>
      </c>
      <c r="N36" s="1" t="s">
        <v>285</v>
      </c>
    </row>
    <row r="37" spans="1:14">
      <c r="A37" s="1">
        <v>336</v>
      </c>
      <c r="B37" s="1" t="s">
        <v>14</v>
      </c>
      <c r="C37" s="1" t="s">
        <v>286</v>
      </c>
      <c r="D37" s="1" t="s">
        <v>287</v>
      </c>
      <c r="E37" s="1" t="s">
        <v>288</v>
      </c>
      <c r="F37" s="76" t="s">
        <v>289</v>
      </c>
      <c r="G37" s="76" t="s">
        <v>290</v>
      </c>
      <c r="H37" s="1" t="s">
        <v>291</v>
      </c>
      <c r="I37" s="62">
        <v>2011</v>
      </c>
      <c r="J37" s="1">
        <v>1</v>
      </c>
      <c r="K37" s="1" t="s">
        <v>292</v>
      </c>
      <c r="L37" s="1" t="s">
        <v>22</v>
      </c>
      <c r="M37" s="1">
        <v>1</v>
      </c>
      <c r="N37" s="1" t="s">
        <v>293</v>
      </c>
    </row>
    <row r="38" spans="1:14">
      <c r="A38" s="1">
        <v>337</v>
      </c>
      <c r="B38" s="1" t="s">
        <v>14</v>
      </c>
      <c r="C38" s="1" t="s">
        <v>294</v>
      </c>
      <c r="D38" s="1" t="s">
        <v>295</v>
      </c>
      <c r="E38" s="1" t="s">
        <v>296</v>
      </c>
      <c r="F38" s="76" t="s">
        <v>297</v>
      </c>
      <c r="G38" s="76" t="s">
        <v>298</v>
      </c>
      <c r="H38" s="1" t="s">
        <v>299</v>
      </c>
      <c r="I38" s="62">
        <v>2012</v>
      </c>
      <c r="J38" s="1">
        <v>1</v>
      </c>
      <c r="K38" s="1" t="s">
        <v>300</v>
      </c>
      <c r="L38" s="1" t="s">
        <v>22</v>
      </c>
      <c r="M38" s="1">
        <v>1</v>
      </c>
      <c r="N38" s="1" t="s">
        <v>301</v>
      </c>
    </row>
    <row r="39" spans="1:14">
      <c r="A39" s="1">
        <v>338</v>
      </c>
      <c r="B39" s="1" t="s">
        <v>14</v>
      </c>
      <c r="C39" s="1" t="s">
        <v>302</v>
      </c>
      <c r="D39" s="1" t="s">
        <v>303</v>
      </c>
      <c r="E39" s="1" t="s">
        <v>304</v>
      </c>
      <c r="F39" s="76" t="s">
        <v>305</v>
      </c>
      <c r="G39" s="76" t="s">
        <v>306</v>
      </c>
      <c r="H39" s="1" t="s">
        <v>307</v>
      </c>
      <c r="I39" s="62">
        <v>2010</v>
      </c>
      <c r="J39" s="1">
        <v>1</v>
      </c>
      <c r="K39" s="1" t="s">
        <v>308</v>
      </c>
      <c r="L39" s="1" t="s">
        <v>22</v>
      </c>
      <c r="M39" s="1">
        <v>1</v>
      </c>
      <c r="N39" s="1" t="s">
        <v>309</v>
      </c>
    </row>
    <row r="40" spans="1:14">
      <c r="A40" s="1">
        <v>339</v>
      </c>
      <c r="B40" s="1" t="s">
        <v>14</v>
      </c>
      <c r="C40" s="1" t="s">
        <v>310</v>
      </c>
      <c r="D40" s="1" t="s">
        <v>311</v>
      </c>
      <c r="E40" s="1" t="s">
        <v>312</v>
      </c>
      <c r="F40" s="76" t="s">
        <v>313</v>
      </c>
      <c r="G40" s="76" t="s">
        <v>314</v>
      </c>
      <c r="H40" s="1" t="s">
        <v>315</v>
      </c>
      <c r="I40" s="62">
        <v>2009</v>
      </c>
      <c r="J40" s="1">
        <v>1</v>
      </c>
      <c r="K40" s="1" t="s">
        <v>316</v>
      </c>
      <c r="L40" s="1" t="s">
        <v>22</v>
      </c>
      <c r="M40" s="1">
        <v>1</v>
      </c>
      <c r="N40" s="1" t="s">
        <v>317</v>
      </c>
    </row>
    <row r="41" spans="1:14">
      <c r="A41" s="1">
        <v>340</v>
      </c>
      <c r="B41" s="1" t="s">
        <v>14</v>
      </c>
      <c r="C41" s="1" t="s">
        <v>318</v>
      </c>
      <c r="D41" s="1" t="s">
        <v>319</v>
      </c>
      <c r="E41" s="1" t="s">
        <v>320</v>
      </c>
      <c r="F41" s="76" t="s">
        <v>321</v>
      </c>
      <c r="G41" s="76" t="s">
        <v>322</v>
      </c>
      <c r="H41" s="1" t="s">
        <v>323</v>
      </c>
      <c r="I41" s="62">
        <v>2009</v>
      </c>
      <c r="J41" s="1">
        <v>1</v>
      </c>
      <c r="K41" s="1" t="s">
        <v>324</v>
      </c>
      <c r="L41" s="1" t="s">
        <v>22</v>
      </c>
      <c r="M41" s="1">
        <v>1</v>
      </c>
      <c r="N41" s="1" t="s">
        <v>325</v>
      </c>
    </row>
    <row r="42" spans="1:14">
      <c r="A42" s="1">
        <v>341</v>
      </c>
      <c r="B42" s="1" t="s">
        <v>14</v>
      </c>
      <c r="C42" s="1" t="s">
        <v>326</v>
      </c>
      <c r="D42" s="1" t="s">
        <v>327</v>
      </c>
      <c r="E42" s="1" t="s">
        <v>328</v>
      </c>
      <c r="F42" s="76" t="s">
        <v>329</v>
      </c>
      <c r="G42" s="76" t="s">
        <v>330</v>
      </c>
      <c r="H42" s="1" t="s">
        <v>331</v>
      </c>
      <c r="I42" s="62">
        <v>2010</v>
      </c>
      <c r="J42" s="1">
        <v>1</v>
      </c>
      <c r="K42" s="1" t="s">
        <v>332</v>
      </c>
      <c r="L42" s="1" t="s">
        <v>22</v>
      </c>
      <c r="M42" s="1">
        <v>1</v>
      </c>
      <c r="N42" s="1" t="s">
        <v>333</v>
      </c>
    </row>
    <row r="43" spans="1:14">
      <c r="A43" s="1">
        <v>342</v>
      </c>
      <c r="B43" s="1" t="s">
        <v>14</v>
      </c>
      <c r="C43" s="1" t="s">
        <v>334</v>
      </c>
      <c r="D43" s="1" t="s">
        <v>335</v>
      </c>
      <c r="E43" s="1" t="s">
        <v>336</v>
      </c>
      <c r="F43" s="76" t="s">
        <v>337</v>
      </c>
      <c r="G43" s="76" t="s">
        <v>338</v>
      </c>
      <c r="H43" s="1" t="s">
        <v>339</v>
      </c>
      <c r="I43" s="62">
        <v>2011</v>
      </c>
      <c r="J43" s="1">
        <v>1</v>
      </c>
      <c r="K43" s="1" t="s">
        <v>340</v>
      </c>
      <c r="L43" s="1" t="s">
        <v>22</v>
      </c>
      <c r="M43" s="1">
        <v>1</v>
      </c>
      <c r="N43" s="1" t="s">
        <v>341</v>
      </c>
    </row>
    <row r="44" spans="1:14">
      <c r="A44" s="1">
        <v>343</v>
      </c>
      <c r="B44" s="1" t="s">
        <v>14</v>
      </c>
      <c r="C44" s="1" t="s">
        <v>342</v>
      </c>
      <c r="D44" s="1" t="s">
        <v>343</v>
      </c>
      <c r="E44" s="1" t="s">
        <v>344</v>
      </c>
      <c r="F44" s="76" t="s">
        <v>345</v>
      </c>
      <c r="G44" s="76" t="s">
        <v>346</v>
      </c>
      <c r="H44" s="1" t="s">
        <v>347</v>
      </c>
      <c r="I44" s="62">
        <v>2011</v>
      </c>
      <c r="J44" s="1">
        <v>1</v>
      </c>
      <c r="K44" s="1" t="s">
        <v>348</v>
      </c>
      <c r="L44" s="1" t="s">
        <v>22</v>
      </c>
      <c r="M44" s="1">
        <v>1</v>
      </c>
      <c r="N44" s="1" t="s">
        <v>349</v>
      </c>
    </row>
    <row r="45" spans="1:14">
      <c r="A45" s="1">
        <v>344</v>
      </c>
      <c r="B45" s="1" t="s">
        <v>14</v>
      </c>
      <c r="C45" s="1" t="s">
        <v>350</v>
      </c>
      <c r="D45" s="1" t="s">
        <v>351</v>
      </c>
      <c r="E45" s="1" t="s">
        <v>352</v>
      </c>
      <c r="F45" s="76" t="s">
        <v>353</v>
      </c>
      <c r="G45" s="76" t="s">
        <v>354</v>
      </c>
      <c r="H45" s="1" t="s">
        <v>355</v>
      </c>
      <c r="I45" s="62">
        <v>2009</v>
      </c>
      <c r="J45" s="1">
        <v>1</v>
      </c>
      <c r="K45" s="1" t="s">
        <v>356</v>
      </c>
      <c r="L45" s="1" t="s">
        <v>22</v>
      </c>
      <c r="M45" s="1">
        <v>1</v>
      </c>
      <c r="N45" s="1" t="s">
        <v>357</v>
      </c>
    </row>
    <row r="46" spans="1:14">
      <c r="A46" s="1">
        <v>345</v>
      </c>
      <c r="B46" s="1" t="s">
        <v>14</v>
      </c>
      <c r="C46" s="1" t="s">
        <v>358</v>
      </c>
      <c r="D46" s="1" t="s">
        <v>359</v>
      </c>
      <c r="E46" s="1" t="s">
        <v>360</v>
      </c>
      <c r="F46" s="76" t="s">
        <v>361</v>
      </c>
      <c r="G46" s="76" t="s">
        <v>362</v>
      </c>
      <c r="H46" s="1" t="s">
        <v>363</v>
      </c>
      <c r="I46" s="62">
        <v>2012</v>
      </c>
      <c r="J46" s="1">
        <v>1</v>
      </c>
      <c r="K46" s="1" t="s">
        <v>364</v>
      </c>
      <c r="L46" s="1" t="s">
        <v>22</v>
      </c>
      <c r="M46" s="1">
        <v>1</v>
      </c>
      <c r="N46" s="1" t="s">
        <v>365</v>
      </c>
    </row>
    <row r="47" spans="1:14">
      <c r="A47" s="1">
        <v>346</v>
      </c>
      <c r="B47" s="1" t="s">
        <v>14</v>
      </c>
      <c r="C47" s="1" t="s">
        <v>366</v>
      </c>
      <c r="D47" s="1" t="s">
        <v>367</v>
      </c>
      <c r="E47" s="1" t="s">
        <v>368</v>
      </c>
      <c r="F47" s="76" t="s">
        <v>369</v>
      </c>
      <c r="G47" s="76" t="s">
        <v>370</v>
      </c>
      <c r="H47" s="1" t="s">
        <v>371</v>
      </c>
      <c r="I47" s="62">
        <v>2010</v>
      </c>
      <c r="J47" s="1">
        <v>1</v>
      </c>
      <c r="K47" s="1" t="s">
        <v>372</v>
      </c>
      <c r="L47" s="1" t="s">
        <v>22</v>
      </c>
      <c r="M47" s="1">
        <v>1</v>
      </c>
      <c r="N47" s="1" t="s">
        <v>373</v>
      </c>
    </row>
    <row r="48" spans="1:14">
      <c r="A48" s="1">
        <v>347</v>
      </c>
      <c r="B48" s="1" t="s">
        <v>14</v>
      </c>
      <c r="C48" s="1" t="s">
        <v>374</v>
      </c>
      <c r="D48" s="1" t="s">
        <v>375</v>
      </c>
      <c r="E48" s="1" t="s">
        <v>376</v>
      </c>
      <c r="F48" s="76" t="s">
        <v>377</v>
      </c>
      <c r="G48" s="76" t="s">
        <v>378</v>
      </c>
      <c r="H48" s="1" t="s">
        <v>379</v>
      </c>
      <c r="I48" s="62">
        <v>2010</v>
      </c>
      <c r="J48" s="1">
        <v>1</v>
      </c>
      <c r="K48" s="1" t="s">
        <v>380</v>
      </c>
      <c r="L48" s="1" t="s">
        <v>22</v>
      </c>
      <c r="M48" s="1">
        <v>1</v>
      </c>
      <c r="N48" s="1" t="s">
        <v>381</v>
      </c>
    </row>
    <row r="49" spans="1:14">
      <c r="A49" s="1">
        <v>348</v>
      </c>
      <c r="B49" s="1" t="s">
        <v>14</v>
      </c>
      <c r="C49" s="1" t="s">
        <v>382</v>
      </c>
      <c r="D49" s="1" t="s">
        <v>383</v>
      </c>
      <c r="E49" s="1" t="s">
        <v>384</v>
      </c>
      <c r="F49" s="76" t="s">
        <v>385</v>
      </c>
      <c r="G49" s="76" t="s">
        <v>386</v>
      </c>
      <c r="H49" s="1" t="s">
        <v>387</v>
      </c>
      <c r="I49" s="62">
        <v>2009</v>
      </c>
      <c r="J49" s="1">
        <v>1</v>
      </c>
      <c r="K49" s="1" t="s">
        <v>388</v>
      </c>
      <c r="L49" s="1" t="s">
        <v>22</v>
      </c>
      <c r="M49" s="1">
        <v>1</v>
      </c>
      <c r="N49" s="1" t="s">
        <v>389</v>
      </c>
    </row>
    <row r="50" spans="1:14">
      <c r="A50" s="1">
        <v>349</v>
      </c>
      <c r="B50" s="1" t="s">
        <v>14</v>
      </c>
      <c r="C50" s="1" t="s">
        <v>390</v>
      </c>
      <c r="D50" s="1" t="s">
        <v>391</v>
      </c>
      <c r="E50" s="1" t="s">
        <v>392</v>
      </c>
      <c r="F50" s="76" t="s">
        <v>393</v>
      </c>
      <c r="G50" s="76" t="s">
        <v>394</v>
      </c>
      <c r="H50" s="1" t="s">
        <v>395</v>
      </c>
      <c r="I50" s="62">
        <v>2010</v>
      </c>
      <c r="J50" s="1">
        <v>2</v>
      </c>
      <c r="K50" s="1" t="s">
        <v>396</v>
      </c>
      <c r="L50" s="1" t="s">
        <v>22</v>
      </c>
      <c r="M50" s="1">
        <v>1</v>
      </c>
      <c r="N50" s="1" t="s">
        <v>397</v>
      </c>
    </row>
    <row r="51" spans="1:14">
      <c r="A51" s="1">
        <v>350</v>
      </c>
      <c r="B51" s="1" t="s">
        <v>14</v>
      </c>
      <c r="C51" s="1" t="s">
        <v>398</v>
      </c>
      <c r="D51" s="1" t="s">
        <v>399</v>
      </c>
      <c r="E51" s="1" t="s">
        <v>400</v>
      </c>
      <c r="F51" s="76" t="s">
        <v>401</v>
      </c>
      <c r="G51" s="76" t="s">
        <v>402</v>
      </c>
      <c r="H51" s="1" t="s">
        <v>403</v>
      </c>
      <c r="I51" s="62">
        <v>2011</v>
      </c>
      <c r="J51" s="1">
        <v>2</v>
      </c>
      <c r="K51" s="1" t="s">
        <v>404</v>
      </c>
      <c r="L51" s="1" t="s">
        <v>22</v>
      </c>
      <c r="M51" s="1">
        <v>1</v>
      </c>
      <c r="N51" s="1" t="s">
        <v>405</v>
      </c>
    </row>
    <row r="52" spans="1:14">
      <c r="A52" s="1">
        <v>351</v>
      </c>
      <c r="B52" s="1" t="s">
        <v>14</v>
      </c>
      <c r="C52" s="1" t="s">
        <v>406</v>
      </c>
      <c r="D52" s="1" t="s">
        <v>407</v>
      </c>
      <c r="E52" s="1" t="s">
        <v>408</v>
      </c>
      <c r="F52" s="76" t="s">
        <v>409</v>
      </c>
      <c r="G52" s="76" t="s">
        <v>410</v>
      </c>
      <c r="H52" s="1" t="s">
        <v>411</v>
      </c>
      <c r="I52" s="62">
        <v>2010</v>
      </c>
      <c r="J52" s="1">
        <v>1</v>
      </c>
      <c r="K52" s="1" t="s">
        <v>412</v>
      </c>
      <c r="L52" s="1" t="s">
        <v>413</v>
      </c>
      <c r="M52" s="1">
        <v>1</v>
      </c>
      <c r="N52" s="1" t="s">
        <v>414</v>
      </c>
    </row>
    <row r="53" spans="1:14">
      <c r="A53" s="1">
        <v>352</v>
      </c>
      <c r="B53" s="1" t="s">
        <v>14</v>
      </c>
      <c r="C53" s="1" t="s">
        <v>415</v>
      </c>
      <c r="D53" s="1" t="s">
        <v>416</v>
      </c>
      <c r="E53" s="1" t="s">
        <v>417</v>
      </c>
      <c r="F53" s="76" t="s">
        <v>418</v>
      </c>
      <c r="G53" s="76" t="s">
        <v>419</v>
      </c>
      <c r="H53" s="1" t="s">
        <v>420</v>
      </c>
      <c r="I53" s="62">
        <v>2011</v>
      </c>
      <c r="J53" s="1">
        <v>1</v>
      </c>
      <c r="K53" s="1" t="s">
        <v>421</v>
      </c>
      <c r="L53" s="1" t="s">
        <v>22</v>
      </c>
      <c r="M53" s="1">
        <v>1</v>
      </c>
      <c r="N53" s="1" t="s">
        <v>422</v>
      </c>
    </row>
    <row r="54" spans="1:14">
      <c r="A54" s="1">
        <v>353</v>
      </c>
      <c r="B54" s="1" t="s">
        <v>14</v>
      </c>
      <c r="C54" s="1" t="s">
        <v>423</v>
      </c>
      <c r="D54" s="1" t="s">
        <v>424</v>
      </c>
      <c r="E54" s="1" t="s">
        <v>425</v>
      </c>
      <c r="F54" s="76" t="s">
        <v>426</v>
      </c>
      <c r="G54" s="76" t="s">
        <v>427</v>
      </c>
      <c r="H54" s="1" t="s">
        <v>428</v>
      </c>
      <c r="I54" s="62">
        <v>2009</v>
      </c>
      <c r="J54" s="1">
        <v>1</v>
      </c>
      <c r="K54" s="1" t="s">
        <v>429</v>
      </c>
      <c r="L54" s="1" t="s">
        <v>22</v>
      </c>
      <c r="M54" s="1">
        <v>1</v>
      </c>
      <c r="N54" s="1" t="s">
        <v>430</v>
      </c>
    </row>
    <row r="55" spans="1:14">
      <c r="A55" s="1">
        <v>354</v>
      </c>
      <c r="B55" s="1" t="s">
        <v>14</v>
      </c>
      <c r="C55" s="1" t="s">
        <v>431</v>
      </c>
      <c r="D55" s="1" t="s">
        <v>432</v>
      </c>
      <c r="E55" s="1" t="s">
        <v>433</v>
      </c>
      <c r="F55" s="76" t="s">
        <v>434</v>
      </c>
      <c r="G55" s="76" t="s">
        <v>435</v>
      </c>
      <c r="H55" s="1" t="s">
        <v>436</v>
      </c>
      <c r="I55" s="62">
        <v>2009</v>
      </c>
      <c r="J55" s="1">
        <v>1</v>
      </c>
      <c r="K55" s="1" t="s">
        <v>437</v>
      </c>
      <c r="L55" s="1" t="s">
        <v>22</v>
      </c>
      <c r="M55" s="1">
        <v>1</v>
      </c>
      <c r="N55" s="1" t="s">
        <v>438</v>
      </c>
    </row>
    <row r="56" spans="1:14">
      <c r="A56" s="1">
        <v>355</v>
      </c>
      <c r="B56" s="1" t="s">
        <v>14</v>
      </c>
      <c r="C56" s="1" t="s">
        <v>439</v>
      </c>
      <c r="D56" s="1" t="s">
        <v>440</v>
      </c>
      <c r="E56" s="1" t="s">
        <v>441</v>
      </c>
      <c r="F56" s="76" t="s">
        <v>442</v>
      </c>
      <c r="G56" s="76" t="s">
        <v>443</v>
      </c>
      <c r="H56" s="1" t="s">
        <v>444</v>
      </c>
      <c r="I56" s="62">
        <v>2011</v>
      </c>
      <c r="J56" s="1">
        <v>1</v>
      </c>
      <c r="K56" s="1" t="s">
        <v>445</v>
      </c>
      <c r="L56" s="1" t="s">
        <v>22</v>
      </c>
      <c r="M56" s="1">
        <v>1</v>
      </c>
      <c r="N56" s="1" t="s">
        <v>446</v>
      </c>
    </row>
    <row r="57" spans="1:14">
      <c r="A57" s="1">
        <v>356</v>
      </c>
      <c r="B57" s="1" t="s">
        <v>14</v>
      </c>
      <c r="C57" s="1" t="s">
        <v>447</v>
      </c>
      <c r="D57" s="1" t="s">
        <v>448</v>
      </c>
      <c r="E57" s="1" t="s">
        <v>449</v>
      </c>
      <c r="F57" s="76" t="s">
        <v>450</v>
      </c>
      <c r="G57" s="76" t="s">
        <v>451</v>
      </c>
      <c r="H57" s="1" t="s">
        <v>452</v>
      </c>
      <c r="I57" s="62">
        <v>2010</v>
      </c>
      <c r="J57" s="1">
        <v>5</v>
      </c>
      <c r="K57" s="1" t="s">
        <v>453</v>
      </c>
      <c r="L57" s="1" t="s">
        <v>22</v>
      </c>
      <c r="M57" s="1">
        <v>1</v>
      </c>
      <c r="N57" s="1" t="s">
        <v>454</v>
      </c>
    </row>
    <row r="58" spans="1:14">
      <c r="A58" s="1">
        <v>357</v>
      </c>
      <c r="B58" s="1" t="s">
        <v>14</v>
      </c>
      <c r="C58" s="1" t="s">
        <v>32</v>
      </c>
      <c r="D58" s="1" t="s">
        <v>455</v>
      </c>
      <c r="E58" s="1" t="s">
        <v>456</v>
      </c>
      <c r="F58" s="76" t="s">
        <v>457</v>
      </c>
      <c r="G58" s="76" t="s">
        <v>458</v>
      </c>
      <c r="H58" s="1" t="s">
        <v>459</v>
      </c>
      <c r="I58" s="62">
        <v>2010</v>
      </c>
      <c r="J58" s="1">
        <v>1</v>
      </c>
      <c r="K58" s="1" t="s">
        <v>460</v>
      </c>
      <c r="L58" s="1" t="s">
        <v>22</v>
      </c>
      <c r="M58" s="1">
        <v>1</v>
      </c>
      <c r="N58" s="1" t="s">
        <v>461</v>
      </c>
    </row>
    <row r="59" spans="1:14">
      <c r="A59" s="1">
        <v>358</v>
      </c>
      <c r="B59" s="1" t="s">
        <v>14</v>
      </c>
      <c r="C59" s="1" t="s">
        <v>462</v>
      </c>
      <c r="D59" s="1" t="s">
        <v>463</v>
      </c>
      <c r="E59" s="1" t="s">
        <v>464</v>
      </c>
      <c r="F59" s="76" t="s">
        <v>465</v>
      </c>
      <c r="G59" s="76" t="s">
        <v>466</v>
      </c>
      <c r="H59" s="1" t="s">
        <v>467</v>
      </c>
      <c r="I59" s="62">
        <v>2011</v>
      </c>
      <c r="J59" s="1">
        <v>1</v>
      </c>
      <c r="K59" s="1" t="s">
        <v>468</v>
      </c>
      <c r="L59" s="1" t="s">
        <v>22</v>
      </c>
      <c r="M59" s="1">
        <v>1</v>
      </c>
      <c r="N59" s="1" t="s">
        <v>469</v>
      </c>
    </row>
    <row r="60" spans="1:14">
      <c r="A60" s="1">
        <v>359</v>
      </c>
      <c r="B60" s="1" t="s">
        <v>14</v>
      </c>
      <c r="C60" s="1" t="s">
        <v>470</v>
      </c>
      <c r="D60" s="1" t="s">
        <v>471</v>
      </c>
      <c r="E60" s="1" t="s">
        <v>472</v>
      </c>
      <c r="F60" s="76" t="s">
        <v>473</v>
      </c>
      <c r="G60" s="76" t="s">
        <v>474</v>
      </c>
      <c r="H60" s="1" t="s">
        <v>475</v>
      </c>
      <c r="I60" s="62">
        <v>2011</v>
      </c>
      <c r="J60" s="1">
        <v>1</v>
      </c>
      <c r="K60" s="1" t="s">
        <v>476</v>
      </c>
      <c r="L60" s="1" t="s">
        <v>22</v>
      </c>
      <c r="M60" s="1">
        <v>1</v>
      </c>
      <c r="N60" s="1" t="s">
        <v>477</v>
      </c>
    </row>
    <row r="61" spans="1:14">
      <c r="A61" s="1">
        <v>360</v>
      </c>
      <c r="B61" s="1" t="s">
        <v>14</v>
      </c>
      <c r="C61" s="1" t="s">
        <v>478</v>
      </c>
      <c r="D61" s="1" t="s">
        <v>479</v>
      </c>
      <c r="E61" s="1" t="s">
        <v>480</v>
      </c>
      <c r="F61" s="76" t="s">
        <v>481</v>
      </c>
      <c r="G61" s="76" t="s">
        <v>482</v>
      </c>
      <c r="H61" s="1" t="s">
        <v>483</v>
      </c>
      <c r="I61" s="62">
        <v>2009</v>
      </c>
      <c r="J61" s="1">
        <v>1</v>
      </c>
      <c r="K61" s="1" t="s">
        <v>484</v>
      </c>
      <c r="L61" s="1" t="s">
        <v>22</v>
      </c>
      <c r="M61" s="1">
        <v>1</v>
      </c>
      <c r="N61" s="1" t="s">
        <v>485</v>
      </c>
    </row>
    <row r="62" spans="1:14">
      <c r="A62" s="1">
        <v>361</v>
      </c>
      <c r="B62" s="1" t="s">
        <v>14</v>
      </c>
      <c r="C62" s="1" t="s">
        <v>271</v>
      </c>
      <c r="D62" s="1" t="s">
        <v>486</v>
      </c>
      <c r="E62" s="1" t="s">
        <v>487</v>
      </c>
      <c r="F62" s="76" t="s">
        <v>488</v>
      </c>
      <c r="G62" s="76" t="s">
        <v>489</v>
      </c>
      <c r="H62" s="1" t="s">
        <v>490</v>
      </c>
      <c r="I62" s="62">
        <v>2010</v>
      </c>
      <c r="J62" s="1">
        <v>1</v>
      </c>
      <c r="K62" s="1" t="s">
        <v>491</v>
      </c>
      <c r="L62" s="1" t="s">
        <v>22</v>
      </c>
      <c r="M62" s="1">
        <v>1</v>
      </c>
      <c r="N62" s="1" t="s">
        <v>492</v>
      </c>
    </row>
    <row r="63" spans="1:14">
      <c r="A63" s="1">
        <v>362</v>
      </c>
      <c r="B63" s="1" t="s">
        <v>14</v>
      </c>
      <c r="C63" s="1" t="s">
        <v>423</v>
      </c>
      <c r="D63" s="1" t="s">
        <v>493</v>
      </c>
      <c r="E63" s="1" t="s">
        <v>494</v>
      </c>
      <c r="F63" s="76" t="s">
        <v>495</v>
      </c>
      <c r="G63" s="76" t="s">
        <v>496</v>
      </c>
      <c r="H63" s="1" t="s">
        <v>497</v>
      </c>
      <c r="I63" s="62">
        <v>2010</v>
      </c>
      <c r="J63" s="1">
        <v>1</v>
      </c>
      <c r="K63" s="1" t="s">
        <v>498</v>
      </c>
      <c r="L63" s="1" t="s">
        <v>22</v>
      </c>
      <c r="M63" s="1">
        <v>1</v>
      </c>
      <c r="N63" s="1" t="s">
        <v>499</v>
      </c>
    </row>
    <row r="64" spans="1:14">
      <c r="A64" s="1">
        <v>363</v>
      </c>
      <c r="B64" s="1" t="s">
        <v>14</v>
      </c>
      <c r="C64" s="1" t="s">
        <v>500</v>
      </c>
      <c r="D64" s="1" t="s">
        <v>501</v>
      </c>
      <c r="E64" s="1" t="s">
        <v>502</v>
      </c>
      <c r="F64" s="76" t="s">
        <v>503</v>
      </c>
      <c r="G64" s="76" t="s">
        <v>504</v>
      </c>
      <c r="H64" s="1" t="s">
        <v>505</v>
      </c>
      <c r="I64" s="62">
        <v>2010</v>
      </c>
      <c r="J64" s="1">
        <v>1</v>
      </c>
      <c r="K64" s="1" t="s">
        <v>506</v>
      </c>
      <c r="L64" s="1" t="s">
        <v>22</v>
      </c>
      <c r="M64" s="1">
        <v>1</v>
      </c>
      <c r="N64" s="1" t="s">
        <v>507</v>
      </c>
    </row>
    <row r="65" spans="1:14">
      <c r="A65" s="1">
        <v>364</v>
      </c>
      <c r="B65" s="1" t="s">
        <v>14</v>
      </c>
      <c r="C65" s="1" t="s">
        <v>508</v>
      </c>
      <c r="D65" s="1" t="s">
        <v>509</v>
      </c>
      <c r="E65" s="1" t="s">
        <v>510</v>
      </c>
      <c r="F65" s="76" t="s">
        <v>511</v>
      </c>
      <c r="G65" s="76" t="s">
        <v>512</v>
      </c>
      <c r="H65" s="1" t="s">
        <v>513</v>
      </c>
      <c r="I65" s="62">
        <v>2010</v>
      </c>
      <c r="J65" s="1">
        <v>1</v>
      </c>
      <c r="K65" s="1" t="s">
        <v>514</v>
      </c>
      <c r="L65" s="1" t="s">
        <v>22</v>
      </c>
      <c r="M65" s="1">
        <v>1</v>
      </c>
      <c r="N65" s="1" t="s">
        <v>515</v>
      </c>
    </row>
    <row r="66" spans="1:14">
      <c r="A66" s="1">
        <v>365</v>
      </c>
      <c r="B66" s="1" t="s">
        <v>14</v>
      </c>
      <c r="C66" s="1" t="s">
        <v>135</v>
      </c>
      <c r="D66" s="1" t="s">
        <v>516</v>
      </c>
      <c r="E66" s="1" t="s">
        <v>517</v>
      </c>
      <c r="F66" s="76" t="s">
        <v>518</v>
      </c>
      <c r="G66" s="76" t="s">
        <v>519</v>
      </c>
      <c r="H66" s="1" t="s">
        <v>520</v>
      </c>
      <c r="I66" s="62">
        <v>2010</v>
      </c>
      <c r="J66" s="1">
        <v>1</v>
      </c>
      <c r="K66" s="1" t="s">
        <v>521</v>
      </c>
      <c r="L66" s="1" t="s">
        <v>22</v>
      </c>
      <c r="M66" s="1">
        <v>1</v>
      </c>
      <c r="N66" s="1" t="s">
        <v>522</v>
      </c>
    </row>
    <row r="67" spans="1:14">
      <c r="A67" s="1">
        <v>366</v>
      </c>
      <c r="B67" s="1" t="s">
        <v>14</v>
      </c>
      <c r="C67" s="1" t="s">
        <v>523</v>
      </c>
      <c r="D67" s="1" t="s">
        <v>524</v>
      </c>
      <c r="E67" s="1" t="s">
        <v>525</v>
      </c>
      <c r="F67" s="76" t="s">
        <v>526</v>
      </c>
      <c r="G67" s="76" t="s">
        <v>527</v>
      </c>
      <c r="H67" s="1" t="s">
        <v>528</v>
      </c>
      <c r="I67" s="62">
        <v>2011</v>
      </c>
      <c r="J67" s="1">
        <v>1</v>
      </c>
      <c r="K67" s="1" t="s">
        <v>529</v>
      </c>
      <c r="L67" s="1" t="s">
        <v>22</v>
      </c>
      <c r="M67" s="1">
        <v>1</v>
      </c>
      <c r="N67" s="1" t="s">
        <v>530</v>
      </c>
    </row>
    <row r="68" spans="1:14">
      <c r="A68" s="1">
        <v>367</v>
      </c>
      <c r="B68" s="1" t="s">
        <v>14</v>
      </c>
      <c r="C68" s="1" t="s">
        <v>531</v>
      </c>
      <c r="D68" s="1" t="s">
        <v>532</v>
      </c>
      <c r="E68" s="1" t="s">
        <v>533</v>
      </c>
      <c r="F68" s="76" t="s">
        <v>534</v>
      </c>
      <c r="G68" s="76" t="s">
        <v>535</v>
      </c>
      <c r="H68" s="1" t="s">
        <v>536</v>
      </c>
      <c r="I68" s="62">
        <v>2009</v>
      </c>
      <c r="J68" s="1">
        <v>1</v>
      </c>
      <c r="K68" s="1" t="s">
        <v>537</v>
      </c>
      <c r="L68" s="1" t="s">
        <v>538</v>
      </c>
      <c r="M68" s="1">
        <v>1</v>
      </c>
      <c r="N68" s="1" t="s">
        <v>539</v>
      </c>
    </row>
    <row r="69" spans="1:14">
      <c r="A69" s="1">
        <v>368</v>
      </c>
      <c r="B69" s="1" t="s">
        <v>14</v>
      </c>
      <c r="C69" s="1" t="s">
        <v>540</v>
      </c>
      <c r="D69" s="1" t="s">
        <v>541</v>
      </c>
      <c r="E69" s="1" t="s">
        <v>542</v>
      </c>
      <c r="F69" s="76" t="s">
        <v>543</v>
      </c>
      <c r="G69" s="76" t="s">
        <v>544</v>
      </c>
      <c r="H69" s="1" t="s">
        <v>545</v>
      </c>
      <c r="I69" s="62">
        <v>2010</v>
      </c>
      <c r="J69" s="1">
        <v>1</v>
      </c>
      <c r="K69" s="1" t="s">
        <v>546</v>
      </c>
      <c r="L69" s="1" t="s">
        <v>22</v>
      </c>
      <c r="M69" s="1">
        <v>1</v>
      </c>
      <c r="N69" s="1" t="s">
        <v>547</v>
      </c>
    </row>
    <row r="70" spans="1:14">
      <c r="A70" s="1">
        <v>369</v>
      </c>
      <c r="B70" s="1" t="s">
        <v>14</v>
      </c>
      <c r="C70" s="1" t="s">
        <v>548</v>
      </c>
      <c r="D70" s="1" t="s">
        <v>549</v>
      </c>
      <c r="E70" s="1" t="s">
        <v>550</v>
      </c>
      <c r="F70" s="76" t="s">
        <v>551</v>
      </c>
      <c r="G70" s="76" t="s">
        <v>552</v>
      </c>
      <c r="H70" s="1" t="s">
        <v>553</v>
      </c>
      <c r="I70" s="62">
        <v>2010</v>
      </c>
      <c r="J70" s="1">
        <v>2</v>
      </c>
      <c r="K70" s="1" t="s">
        <v>554</v>
      </c>
      <c r="L70" s="1" t="s">
        <v>22</v>
      </c>
      <c r="M70" s="1">
        <v>1</v>
      </c>
      <c r="N70" s="1" t="s">
        <v>555</v>
      </c>
    </row>
    <row r="71" spans="1:14">
      <c r="A71" s="1">
        <v>370</v>
      </c>
      <c r="B71" s="1" t="s">
        <v>14</v>
      </c>
      <c r="C71" s="1" t="s">
        <v>556</v>
      </c>
      <c r="D71" s="1" t="s">
        <v>557</v>
      </c>
      <c r="E71" s="1" t="s">
        <v>558</v>
      </c>
      <c r="F71" s="76" t="s">
        <v>559</v>
      </c>
      <c r="G71" s="76" t="s">
        <v>560</v>
      </c>
      <c r="H71" s="1" t="s">
        <v>561</v>
      </c>
      <c r="I71" s="62">
        <v>2010</v>
      </c>
      <c r="J71" s="1">
        <v>1</v>
      </c>
      <c r="K71" s="1" t="s">
        <v>562</v>
      </c>
      <c r="L71" s="1" t="s">
        <v>413</v>
      </c>
      <c r="M71" s="1">
        <v>1</v>
      </c>
      <c r="N71" s="1" t="s">
        <v>563</v>
      </c>
    </row>
    <row r="72" spans="1:14">
      <c r="A72" s="1">
        <v>371</v>
      </c>
      <c r="B72" s="1" t="s">
        <v>14</v>
      </c>
      <c r="C72" s="1" t="s">
        <v>564</v>
      </c>
      <c r="D72" s="1" t="s">
        <v>565</v>
      </c>
      <c r="E72" s="1" t="s">
        <v>566</v>
      </c>
      <c r="F72" s="76" t="s">
        <v>567</v>
      </c>
      <c r="G72" s="76" t="s">
        <v>568</v>
      </c>
      <c r="H72" s="1" t="s">
        <v>569</v>
      </c>
      <c r="I72" s="62">
        <v>2009</v>
      </c>
      <c r="J72" s="1">
        <v>1</v>
      </c>
      <c r="K72" s="1" t="s">
        <v>570</v>
      </c>
      <c r="L72" s="1" t="s">
        <v>22</v>
      </c>
      <c r="M72" s="1">
        <v>1</v>
      </c>
      <c r="N72" s="1" t="s">
        <v>571</v>
      </c>
    </row>
    <row r="73" spans="1:14">
      <c r="A73" s="1">
        <v>372</v>
      </c>
      <c r="B73" s="1" t="s">
        <v>14</v>
      </c>
      <c r="C73" s="1" t="s">
        <v>572</v>
      </c>
      <c r="D73" s="1" t="s">
        <v>573</v>
      </c>
      <c r="E73" s="1" t="s">
        <v>574</v>
      </c>
      <c r="F73" s="76" t="s">
        <v>575</v>
      </c>
      <c r="G73" s="76" t="s">
        <v>576</v>
      </c>
      <c r="H73" s="1" t="s">
        <v>577</v>
      </c>
      <c r="I73" s="62">
        <v>2010</v>
      </c>
      <c r="J73" s="1">
        <v>1</v>
      </c>
      <c r="K73" s="1" t="s">
        <v>578</v>
      </c>
      <c r="L73" s="1" t="s">
        <v>22</v>
      </c>
      <c r="M73" s="1">
        <v>1</v>
      </c>
      <c r="N73" s="1" t="s">
        <v>579</v>
      </c>
    </row>
    <row r="74" spans="1:14">
      <c r="A74" s="1">
        <v>373</v>
      </c>
      <c r="B74" s="1" t="s">
        <v>14</v>
      </c>
      <c r="C74" s="1" t="s">
        <v>580</v>
      </c>
      <c r="D74" s="1" t="s">
        <v>581</v>
      </c>
      <c r="E74" s="1" t="s">
        <v>582</v>
      </c>
      <c r="F74" s="76" t="s">
        <v>583</v>
      </c>
      <c r="G74" s="76" t="s">
        <v>584</v>
      </c>
      <c r="H74" s="1" t="s">
        <v>585</v>
      </c>
      <c r="I74" s="62">
        <v>2010</v>
      </c>
      <c r="J74" s="1">
        <v>1</v>
      </c>
      <c r="K74" s="1" t="s">
        <v>586</v>
      </c>
      <c r="L74" s="1" t="s">
        <v>22</v>
      </c>
      <c r="M74" s="1">
        <v>1</v>
      </c>
      <c r="N74" s="1" t="s">
        <v>587</v>
      </c>
    </row>
    <row r="75" spans="1:14">
      <c r="A75" s="1">
        <v>374</v>
      </c>
      <c r="B75" s="1" t="s">
        <v>14</v>
      </c>
      <c r="C75" s="1" t="s">
        <v>588</v>
      </c>
      <c r="D75" s="1" t="s">
        <v>589</v>
      </c>
      <c r="E75" s="1" t="s">
        <v>590</v>
      </c>
      <c r="F75" s="76" t="s">
        <v>591</v>
      </c>
      <c r="G75" s="76" t="s">
        <v>592</v>
      </c>
      <c r="H75" s="1" t="s">
        <v>593</v>
      </c>
      <c r="I75" s="62">
        <v>2010</v>
      </c>
      <c r="J75" s="1">
        <v>1</v>
      </c>
      <c r="K75" s="1" t="s">
        <v>594</v>
      </c>
      <c r="L75" s="1" t="s">
        <v>538</v>
      </c>
      <c r="M75" s="1">
        <v>1</v>
      </c>
      <c r="N75" s="1" t="s">
        <v>595</v>
      </c>
    </row>
    <row r="76" spans="1:14">
      <c r="A76" s="1">
        <v>375</v>
      </c>
      <c r="B76" s="1" t="s">
        <v>14</v>
      </c>
      <c r="C76" s="1" t="s">
        <v>398</v>
      </c>
      <c r="D76" s="1" t="s">
        <v>596</v>
      </c>
      <c r="E76" s="1" t="s">
        <v>597</v>
      </c>
      <c r="F76" s="76" t="s">
        <v>598</v>
      </c>
      <c r="G76" s="76" t="s">
        <v>599</v>
      </c>
      <c r="H76" s="1" t="s">
        <v>600</v>
      </c>
      <c r="I76" s="62">
        <v>2011</v>
      </c>
      <c r="J76" s="1">
        <v>1</v>
      </c>
      <c r="K76" s="1" t="s">
        <v>601</v>
      </c>
      <c r="L76" s="1" t="s">
        <v>22</v>
      </c>
      <c r="M76" s="1">
        <v>1</v>
      </c>
      <c r="N76" s="1" t="s">
        <v>602</v>
      </c>
    </row>
    <row r="77" spans="1:14">
      <c r="A77" s="1">
        <v>376</v>
      </c>
      <c r="B77" s="1" t="s">
        <v>14</v>
      </c>
      <c r="C77" s="1" t="s">
        <v>398</v>
      </c>
      <c r="D77" s="1" t="s">
        <v>603</v>
      </c>
      <c r="E77" s="1" t="s">
        <v>604</v>
      </c>
      <c r="F77" s="76" t="s">
        <v>605</v>
      </c>
      <c r="G77" s="76" t="s">
        <v>606</v>
      </c>
      <c r="H77" s="1" t="s">
        <v>607</v>
      </c>
      <c r="I77" s="62">
        <v>2011</v>
      </c>
      <c r="J77" s="1">
        <v>1</v>
      </c>
      <c r="K77" s="1" t="s">
        <v>601</v>
      </c>
      <c r="L77" s="1" t="s">
        <v>22</v>
      </c>
      <c r="M77" s="1">
        <v>1</v>
      </c>
      <c r="N77" s="1" t="s">
        <v>608</v>
      </c>
    </row>
    <row r="78" spans="1:14">
      <c r="A78" s="1">
        <v>377</v>
      </c>
      <c r="B78" s="1" t="s">
        <v>14</v>
      </c>
      <c r="C78" s="1" t="s">
        <v>609</v>
      </c>
      <c r="D78" s="1" t="s">
        <v>610</v>
      </c>
      <c r="E78" s="1" t="s">
        <v>611</v>
      </c>
      <c r="F78" s="76" t="s">
        <v>612</v>
      </c>
      <c r="G78" s="76" t="s">
        <v>613</v>
      </c>
      <c r="H78" s="1" t="s">
        <v>614</v>
      </c>
      <c r="I78" s="62">
        <v>2009</v>
      </c>
      <c r="J78" s="1">
        <v>1</v>
      </c>
      <c r="K78" s="1" t="s">
        <v>615</v>
      </c>
      <c r="L78" s="1" t="s">
        <v>22</v>
      </c>
      <c r="M78" s="1">
        <v>1</v>
      </c>
      <c r="N78" s="1" t="s">
        <v>616</v>
      </c>
    </row>
    <row r="79" spans="1:14">
      <c r="A79" s="1">
        <v>378</v>
      </c>
      <c r="B79" s="1" t="s">
        <v>14</v>
      </c>
      <c r="C79" s="1" t="s">
        <v>617</v>
      </c>
      <c r="D79" s="1" t="s">
        <v>448</v>
      </c>
      <c r="E79" s="1" t="s">
        <v>449</v>
      </c>
      <c r="F79" s="76" t="s">
        <v>618</v>
      </c>
      <c r="G79" s="76" t="s">
        <v>619</v>
      </c>
      <c r="H79" s="1" t="s">
        <v>620</v>
      </c>
      <c r="I79" s="62">
        <v>2009</v>
      </c>
      <c r="J79" s="1">
        <v>1</v>
      </c>
      <c r="K79" s="1" t="s">
        <v>621</v>
      </c>
      <c r="L79" s="1" t="s">
        <v>22</v>
      </c>
      <c r="M79" s="1">
        <v>1</v>
      </c>
      <c r="N79" s="1" t="s">
        <v>622</v>
      </c>
    </row>
    <row r="80" spans="1:14">
      <c r="A80" s="1">
        <v>379</v>
      </c>
      <c r="B80" s="1" t="s">
        <v>14</v>
      </c>
      <c r="C80" s="1" t="s">
        <v>623</v>
      </c>
      <c r="D80" s="1" t="s">
        <v>624</v>
      </c>
      <c r="E80" s="1" t="s">
        <v>625</v>
      </c>
      <c r="F80" s="76" t="s">
        <v>626</v>
      </c>
      <c r="G80" s="76" t="s">
        <v>627</v>
      </c>
      <c r="H80" s="1" t="s">
        <v>628</v>
      </c>
      <c r="I80" s="62">
        <v>2011</v>
      </c>
      <c r="J80" s="1">
        <v>1</v>
      </c>
      <c r="K80" s="1" t="s">
        <v>629</v>
      </c>
      <c r="L80" s="1" t="s">
        <v>538</v>
      </c>
      <c r="M80" s="1">
        <v>1</v>
      </c>
      <c r="N80" s="1" t="s">
        <v>630</v>
      </c>
    </row>
    <row r="81" spans="1:14">
      <c r="A81" s="1">
        <v>380</v>
      </c>
      <c r="B81" s="1" t="s">
        <v>14</v>
      </c>
      <c r="C81" s="1" t="s">
        <v>631</v>
      </c>
      <c r="D81" s="1" t="s">
        <v>250</v>
      </c>
      <c r="E81" s="1" t="s">
        <v>114</v>
      </c>
      <c r="F81" s="76" t="s">
        <v>632</v>
      </c>
      <c r="G81" s="76" t="s">
        <v>633</v>
      </c>
      <c r="H81" s="1" t="s">
        <v>634</v>
      </c>
      <c r="I81" s="62">
        <v>2010</v>
      </c>
      <c r="J81" s="1">
        <v>1</v>
      </c>
      <c r="K81" s="1" t="s">
        <v>635</v>
      </c>
      <c r="L81" s="1" t="s">
        <v>22</v>
      </c>
      <c r="M81" s="1">
        <v>1</v>
      </c>
      <c r="N81" s="1" t="s">
        <v>636</v>
      </c>
    </row>
    <row r="82" spans="1:14">
      <c r="A82" s="1">
        <v>381</v>
      </c>
      <c r="B82" s="1" t="s">
        <v>14</v>
      </c>
      <c r="C82" s="1" t="s">
        <v>398</v>
      </c>
      <c r="D82" s="1" t="s">
        <v>637</v>
      </c>
      <c r="E82" s="1" t="s">
        <v>638</v>
      </c>
      <c r="F82" s="76" t="s">
        <v>639</v>
      </c>
      <c r="G82" s="76" t="s">
        <v>640</v>
      </c>
      <c r="H82" s="1" t="s">
        <v>641</v>
      </c>
      <c r="I82" s="62">
        <v>2011</v>
      </c>
      <c r="J82" s="1">
        <v>1</v>
      </c>
      <c r="K82" s="1" t="s">
        <v>642</v>
      </c>
      <c r="L82" s="1" t="s">
        <v>22</v>
      </c>
      <c r="M82" s="1">
        <v>1</v>
      </c>
      <c r="N82" s="1" t="s">
        <v>643</v>
      </c>
    </row>
    <row r="83" spans="1:14">
      <c r="A83" s="1">
        <v>382</v>
      </c>
      <c r="B83" s="1" t="s">
        <v>14</v>
      </c>
      <c r="C83" s="1" t="s">
        <v>644</v>
      </c>
      <c r="D83" s="1" t="s">
        <v>645</v>
      </c>
      <c r="E83" s="1" t="s">
        <v>646</v>
      </c>
      <c r="F83" s="76" t="s">
        <v>647</v>
      </c>
      <c r="G83" s="76" t="s">
        <v>648</v>
      </c>
      <c r="H83" s="1" t="s">
        <v>649</v>
      </c>
      <c r="I83" s="62">
        <v>2011</v>
      </c>
      <c r="J83" s="1">
        <v>1</v>
      </c>
      <c r="K83" s="1" t="s">
        <v>650</v>
      </c>
      <c r="L83" s="1" t="s">
        <v>22</v>
      </c>
      <c r="M83" s="1">
        <v>1</v>
      </c>
      <c r="N83" s="1" t="s">
        <v>651</v>
      </c>
    </row>
    <row r="84" spans="1:14">
      <c r="A84" s="1">
        <v>383</v>
      </c>
      <c r="B84" s="1" t="s">
        <v>14</v>
      </c>
      <c r="C84" s="1" t="s">
        <v>652</v>
      </c>
      <c r="D84" s="1" t="s">
        <v>653</v>
      </c>
      <c r="E84" s="1" t="s">
        <v>654</v>
      </c>
      <c r="F84" s="76" t="s">
        <v>655</v>
      </c>
      <c r="G84" s="76" t="s">
        <v>656</v>
      </c>
      <c r="H84" s="1" t="s">
        <v>657</v>
      </c>
      <c r="I84" s="62">
        <v>2012</v>
      </c>
      <c r="J84" s="1">
        <v>1</v>
      </c>
      <c r="K84" s="1" t="s">
        <v>658</v>
      </c>
      <c r="L84" s="1" t="s">
        <v>22</v>
      </c>
      <c r="M84" s="1">
        <v>1</v>
      </c>
      <c r="N84" s="1" t="s">
        <v>659</v>
      </c>
    </row>
    <row r="85" spans="1:14">
      <c r="A85" s="1">
        <v>384</v>
      </c>
      <c r="B85" s="1" t="s">
        <v>14</v>
      </c>
      <c r="C85" s="1" t="s">
        <v>660</v>
      </c>
      <c r="D85" s="1" t="s">
        <v>661</v>
      </c>
      <c r="E85" s="1" t="s">
        <v>662</v>
      </c>
      <c r="F85" s="76" t="s">
        <v>663</v>
      </c>
      <c r="G85" s="76" t="s">
        <v>664</v>
      </c>
      <c r="H85" s="1" t="s">
        <v>665</v>
      </c>
      <c r="I85" s="62">
        <v>2009</v>
      </c>
      <c r="J85" s="1">
        <v>1</v>
      </c>
      <c r="K85" s="1" t="s">
        <v>666</v>
      </c>
      <c r="L85" s="1" t="s">
        <v>22</v>
      </c>
      <c r="M85" s="1">
        <v>1</v>
      </c>
      <c r="N85" s="1" t="s">
        <v>667</v>
      </c>
    </row>
    <row r="86" spans="1:14">
      <c r="A86" s="1">
        <v>385</v>
      </c>
      <c r="B86" s="1" t="s">
        <v>14</v>
      </c>
      <c r="C86" s="1" t="s">
        <v>668</v>
      </c>
      <c r="D86" s="1" t="s">
        <v>669</v>
      </c>
      <c r="E86" s="1" t="s">
        <v>670</v>
      </c>
      <c r="F86" s="76" t="s">
        <v>671</v>
      </c>
      <c r="G86" s="76" t="s">
        <v>672</v>
      </c>
      <c r="H86" s="1" t="s">
        <v>673</v>
      </c>
      <c r="I86" s="62">
        <v>2009</v>
      </c>
      <c r="J86" s="1">
        <v>1</v>
      </c>
      <c r="K86" s="1" t="s">
        <v>674</v>
      </c>
      <c r="L86" s="1" t="s">
        <v>22</v>
      </c>
      <c r="M86" s="1">
        <v>1</v>
      </c>
      <c r="N86" s="1" t="s">
        <v>675</v>
      </c>
    </row>
    <row r="87" spans="1:14">
      <c r="A87" s="1">
        <v>386</v>
      </c>
      <c r="B87" s="1" t="s">
        <v>14</v>
      </c>
      <c r="C87" s="1" t="s">
        <v>676</v>
      </c>
      <c r="D87" s="1" t="s">
        <v>677</v>
      </c>
      <c r="E87" s="1" t="s">
        <v>678</v>
      </c>
      <c r="F87" s="76" t="s">
        <v>679</v>
      </c>
      <c r="G87" s="76" t="s">
        <v>680</v>
      </c>
      <c r="H87" s="1" t="s">
        <v>681</v>
      </c>
      <c r="I87" s="62">
        <v>2010</v>
      </c>
      <c r="J87" s="1">
        <v>1</v>
      </c>
      <c r="K87" s="1" t="s">
        <v>682</v>
      </c>
      <c r="L87" s="1" t="s">
        <v>22</v>
      </c>
      <c r="M87" s="1">
        <v>1</v>
      </c>
      <c r="N87" s="1" t="s">
        <v>683</v>
      </c>
    </row>
    <row r="88" spans="1:14">
      <c r="A88" s="1">
        <v>387</v>
      </c>
      <c r="B88" s="1" t="s">
        <v>14</v>
      </c>
      <c r="C88" s="1" t="s">
        <v>684</v>
      </c>
      <c r="D88" s="1" t="s">
        <v>685</v>
      </c>
      <c r="E88" s="1" t="s">
        <v>686</v>
      </c>
      <c r="F88" s="76" t="s">
        <v>687</v>
      </c>
      <c r="G88" s="76" t="s">
        <v>688</v>
      </c>
      <c r="H88" s="1" t="s">
        <v>689</v>
      </c>
      <c r="I88" s="62">
        <v>2010</v>
      </c>
      <c r="J88" s="1">
        <v>1</v>
      </c>
      <c r="K88" s="1" t="s">
        <v>690</v>
      </c>
      <c r="L88" s="1" t="s">
        <v>22</v>
      </c>
      <c r="M88" s="1">
        <v>1</v>
      </c>
      <c r="N88" s="1" t="s">
        <v>691</v>
      </c>
    </row>
    <row r="89" spans="1:14">
      <c r="A89" s="1">
        <v>388</v>
      </c>
      <c r="B89" s="1" t="s">
        <v>14</v>
      </c>
      <c r="C89" s="1" t="s">
        <v>56</v>
      </c>
      <c r="D89" s="1" t="s">
        <v>692</v>
      </c>
      <c r="E89" s="1" t="s">
        <v>693</v>
      </c>
      <c r="F89" s="76" t="s">
        <v>694</v>
      </c>
      <c r="G89" s="76" t="s">
        <v>695</v>
      </c>
      <c r="H89" s="1" t="s">
        <v>696</v>
      </c>
      <c r="I89" s="62">
        <v>2009</v>
      </c>
      <c r="J89" s="1">
        <v>1</v>
      </c>
      <c r="K89" s="1" t="s">
        <v>697</v>
      </c>
      <c r="L89" s="1" t="s">
        <v>22</v>
      </c>
      <c r="M89" s="1">
        <v>1</v>
      </c>
      <c r="N89" s="1" t="s">
        <v>698</v>
      </c>
    </row>
    <row r="90" spans="1:14">
      <c r="A90" s="1">
        <v>389</v>
      </c>
      <c r="B90" s="1" t="s">
        <v>14</v>
      </c>
      <c r="C90" s="1" t="s">
        <v>699</v>
      </c>
      <c r="D90" s="1" t="s">
        <v>700</v>
      </c>
      <c r="E90" s="1" t="s">
        <v>701</v>
      </c>
      <c r="F90" s="76" t="s">
        <v>702</v>
      </c>
      <c r="G90" s="76" t="s">
        <v>703</v>
      </c>
      <c r="H90" s="1" t="s">
        <v>704</v>
      </c>
      <c r="I90" s="62">
        <v>2010</v>
      </c>
      <c r="J90" s="1">
        <v>1</v>
      </c>
      <c r="K90" s="1" t="s">
        <v>705</v>
      </c>
      <c r="L90" s="1" t="s">
        <v>22</v>
      </c>
      <c r="M90" s="1">
        <v>1</v>
      </c>
      <c r="N90" s="1" t="s">
        <v>706</v>
      </c>
    </row>
    <row r="91" spans="1:14">
      <c r="A91" s="1">
        <v>390</v>
      </c>
      <c r="B91" s="1" t="s">
        <v>14</v>
      </c>
      <c r="C91" s="1" t="s">
        <v>707</v>
      </c>
      <c r="D91" s="1" t="s">
        <v>708</v>
      </c>
      <c r="E91" s="1" t="s">
        <v>709</v>
      </c>
      <c r="F91" s="76" t="s">
        <v>710</v>
      </c>
      <c r="G91" s="76" t="s">
        <v>711</v>
      </c>
      <c r="H91" s="1" t="s">
        <v>712</v>
      </c>
      <c r="I91" s="62">
        <v>2009</v>
      </c>
      <c r="J91" s="1">
        <v>1</v>
      </c>
      <c r="K91" s="1" t="s">
        <v>713</v>
      </c>
      <c r="L91" s="1" t="s">
        <v>22</v>
      </c>
      <c r="M91" s="1">
        <v>1</v>
      </c>
      <c r="N91" s="1" t="s">
        <v>714</v>
      </c>
    </row>
    <row r="92" spans="1:14">
      <c r="A92" s="1">
        <v>391</v>
      </c>
      <c r="B92" s="1" t="s">
        <v>14</v>
      </c>
      <c r="C92" s="1" t="s">
        <v>715</v>
      </c>
      <c r="D92" s="1" t="s">
        <v>716</v>
      </c>
      <c r="E92" s="1" t="s">
        <v>717</v>
      </c>
      <c r="F92" s="76" t="s">
        <v>718</v>
      </c>
      <c r="G92" s="76" t="s">
        <v>719</v>
      </c>
      <c r="H92" s="1" t="s">
        <v>720</v>
      </c>
      <c r="I92" s="62">
        <v>2011</v>
      </c>
      <c r="J92" s="1">
        <v>1</v>
      </c>
      <c r="K92" s="1" t="s">
        <v>721</v>
      </c>
      <c r="L92" s="1" t="s">
        <v>22</v>
      </c>
      <c r="M92" s="1">
        <v>1</v>
      </c>
      <c r="N92" s="1" t="s">
        <v>722</v>
      </c>
    </row>
    <row r="93" spans="1:14">
      <c r="A93" s="1">
        <v>392</v>
      </c>
      <c r="B93" s="1" t="s">
        <v>14</v>
      </c>
      <c r="C93" s="1" t="s">
        <v>723</v>
      </c>
      <c r="D93" s="1" t="s">
        <v>724</v>
      </c>
      <c r="E93" s="1" t="s">
        <v>725</v>
      </c>
      <c r="F93" s="76" t="s">
        <v>726</v>
      </c>
      <c r="G93" s="76" t="s">
        <v>727</v>
      </c>
      <c r="H93" s="1" t="s">
        <v>728</v>
      </c>
      <c r="I93" s="62">
        <v>2010</v>
      </c>
      <c r="J93" s="1">
        <v>1</v>
      </c>
      <c r="K93" s="1" t="s">
        <v>729</v>
      </c>
      <c r="L93" s="1" t="s">
        <v>22</v>
      </c>
      <c r="M93" s="1">
        <v>1</v>
      </c>
      <c r="N93" s="1" t="s">
        <v>730</v>
      </c>
    </row>
    <row r="94" spans="1:14">
      <c r="A94" s="1">
        <v>393</v>
      </c>
      <c r="B94" s="1" t="s">
        <v>14</v>
      </c>
      <c r="C94" s="1" t="s">
        <v>56</v>
      </c>
      <c r="D94" s="1" t="s">
        <v>731</v>
      </c>
      <c r="E94" s="1" t="s">
        <v>732</v>
      </c>
      <c r="F94" s="76" t="s">
        <v>733</v>
      </c>
      <c r="G94" s="76" t="s">
        <v>734</v>
      </c>
      <c r="H94" s="1" t="s">
        <v>735</v>
      </c>
      <c r="I94" s="62">
        <v>2010</v>
      </c>
      <c r="J94" s="1">
        <v>1</v>
      </c>
      <c r="K94" s="1" t="s">
        <v>736</v>
      </c>
      <c r="L94" s="1" t="s">
        <v>22</v>
      </c>
      <c r="M94" s="1">
        <v>1</v>
      </c>
      <c r="N94" s="1" t="s">
        <v>737</v>
      </c>
    </row>
    <row r="95" spans="1:14">
      <c r="A95" s="1">
        <v>394</v>
      </c>
      <c r="B95" s="1" t="s">
        <v>14</v>
      </c>
      <c r="C95" s="1" t="s">
        <v>286</v>
      </c>
      <c r="D95" s="1" t="s">
        <v>738</v>
      </c>
      <c r="E95" s="1" t="s">
        <v>739</v>
      </c>
      <c r="F95" s="76" t="s">
        <v>740</v>
      </c>
      <c r="G95" s="76" t="s">
        <v>741</v>
      </c>
      <c r="H95" s="1" t="s">
        <v>742</v>
      </c>
      <c r="I95" s="62">
        <v>2011</v>
      </c>
      <c r="J95" s="1">
        <v>1</v>
      </c>
      <c r="K95" s="1" t="s">
        <v>743</v>
      </c>
      <c r="L95" s="1" t="s">
        <v>22</v>
      </c>
      <c r="M95" s="1">
        <v>1</v>
      </c>
      <c r="N95" s="1" t="s">
        <v>744</v>
      </c>
    </row>
    <row r="96" spans="1:14">
      <c r="A96" s="1">
        <v>395</v>
      </c>
      <c r="B96" s="1" t="s">
        <v>14</v>
      </c>
      <c r="C96" s="1" t="s">
        <v>745</v>
      </c>
      <c r="D96" s="1" t="s">
        <v>746</v>
      </c>
      <c r="E96" s="1" t="s">
        <v>747</v>
      </c>
      <c r="F96" s="76" t="s">
        <v>748</v>
      </c>
      <c r="G96" s="76" t="s">
        <v>749</v>
      </c>
      <c r="H96" s="1" t="s">
        <v>750</v>
      </c>
      <c r="I96" s="62">
        <v>2009</v>
      </c>
      <c r="J96" s="1">
        <v>1</v>
      </c>
      <c r="K96" s="1" t="s">
        <v>751</v>
      </c>
      <c r="L96" s="1" t="s">
        <v>538</v>
      </c>
      <c r="M96" s="1">
        <v>1</v>
      </c>
      <c r="N96" s="1" t="s">
        <v>752</v>
      </c>
    </row>
    <row r="97" spans="1:14">
      <c r="A97" s="1">
        <v>396</v>
      </c>
      <c r="B97" s="1" t="s">
        <v>14</v>
      </c>
      <c r="C97" s="1" t="s">
        <v>753</v>
      </c>
      <c r="D97" s="1" t="s">
        <v>754</v>
      </c>
      <c r="E97" s="1" t="s">
        <v>755</v>
      </c>
      <c r="F97" s="76" t="s">
        <v>756</v>
      </c>
      <c r="G97" s="76" t="s">
        <v>757</v>
      </c>
      <c r="H97" s="1" t="s">
        <v>758</v>
      </c>
      <c r="I97" s="62">
        <v>2009</v>
      </c>
      <c r="J97" s="1">
        <v>2</v>
      </c>
      <c r="K97" s="1" t="s">
        <v>759</v>
      </c>
      <c r="L97" s="1" t="s">
        <v>22</v>
      </c>
      <c r="M97" s="1">
        <v>1</v>
      </c>
      <c r="N97" s="1" t="s">
        <v>760</v>
      </c>
    </row>
    <row r="98" spans="1:14">
      <c r="A98" s="1">
        <v>397</v>
      </c>
      <c r="B98" s="1" t="s">
        <v>14</v>
      </c>
      <c r="C98" s="1" t="s">
        <v>761</v>
      </c>
      <c r="D98" s="1" t="s">
        <v>762</v>
      </c>
      <c r="E98" s="1" t="s">
        <v>763</v>
      </c>
      <c r="F98" s="76" t="s">
        <v>764</v>
      </c>
      <c r="G98" s="76" t="s">
        <v>765</v>
      </c>
      <c r="H98" s="1" t="s">
        <v>766</v>
      </c>
      <c r="I98" s="62">
        <v>2009</v>
      </c>
      <c r="J98" s="1">
        <v>1</v>
      </c>
      <c r="K98" s="1" t="s">
        <v>767</v>
      </c>
      <c r="L98" s="1" t="s">
        <v>22</v>
      </c>
      <c r="M98" s="1">
        <v>1</v>
      </c>
      <c r="N98" s="1" t="s">
        <v>768</v>
      </c>
    </row>
    <row r="99" spans="1:14">
      <c r="A99" s="1">
        <v>398</v>
      </c>
      <c r="B99" s="1" t="s">
        <v>14</v>
      </c>
      <c r="C99" s="1" t="s">
        <v>56</v>
      </c>
      <c r="D99" s="1" t="s">
        <v>769</v>
      </c>
      <c r="E99" s="1" t="s">
        <v>770</v>
      </c>
      <c r="F99" s="76" t="s">
        <v>771</v>
      </c>
      <c r="G99" s="76" t="s">
        <v>772</v>
      </c>
      <c r="H99" s="1" t="s">
        <v>773</v>
      </c>
      <c r="I99" s="62">
        <v>2010</v>
      </c>
      <c r="J99" s="1">
        <v>1</v>
      </c>
      <c r="K99" s="1" t="s">
        <v>774</v>
      </c>
      <c r="L99" s="1" t="s">
        <v>22</v>
      </c>
      <c r="M99" s="1">
        <v>1</v>
      </c>
      <c r="N99" s="1" t="s">
        <v>775</v>
      </c>
    </row>
    <row r="100" spans="1:14">
      <c r="A100" s="1">
        <v>399</v>
      </c>
      <c r="B100" s="1" t="s">
        <v>14</v>
      </c>
      <c r="C100" s="1" t="s">
        <v>508</v>
      </c>
      <c r="D100" s="1" t="s">
        <v>776</v>
      </c>
      <c r="E100" s="1" t="s">
        <v>777</v>
      </c>
      <c r="F100" s="76" t="s">
        <v>778</v>
      </c>
      <c r="G100" s="76" t="s">
        <v>779</v>
      </c>
      <c r="H100" s="1" t="s">
        <v>780</v>
      </c>
      <c r="I100" s="62">
        <v>2010</v>
      </c>
      <c r="J100" s="1">
        <v>1</v>
      </c>
      <c r="K100" s="1" t="s">
        <v>781</v>
      </c>
      <c r="L100" s="1" t="s">
        <v>22</v>
      </c>
      <c r="M100" s="1">
        <v>1</v>
      </c>
      <c r="N100" s="1" t="s">
        <v>782</v>
      </c>
    </row>
    <row r="101" spans="1:14">
      <c r="A101" s="1">
        <v>400</v>
      </c>
      <c r="B101" s="1" t="s">
        <v>14</v>
      </c>
      <c r="C101" s="1" t="s">
        <v>783</v>
      </c>
      <c r="D101" s="1" t="s">
        <v>784</v>
      </c>
      <c r="E101" s="1" t="s">
        <v>785</v>
      </c>
      <c r="F101" s="76" t="s">
        <v>786</v>
      </c>
      <c r="G101" s="76" t="s">
        <v>787</v>
      </c>
      <c r="H101" s="1" t="s">
        <v>788</v>
      </c>
      <c r="I101" s="62">
        <v>2009</v>
      </c>
      <c r="J101" s="1">
        <v>1</v>
      </c>
      <c r="K101" s="1" t="s">
        <v>789</v>
      </c>
      <c r="L101" s="1" t="s">
        <v>22</v>
      </c>
      <c r="M101" s="1">
        <v>1</v>
      </c>
      <c r="N101" s="1" t="s">
        <v>790</v>
      </c>
    </row>
    <row r="102" spans="1:14">
      <c r="A102" s="1">
        <v>401</v>
      </c>
      <c r="B102" s="1" t="s">
        <v>14</v>
      </c>
      <c r="C102" s="1" t="s">
        <v>791</v>
      </c>
      <c r="D102" s="1" t="s">
        <v>792</v>
      </c>
      <c r="E102" s="1" t="s">
        <v>793</v>
      </c>
      <c r="F102" s="76" t="s">
        <v>794</v>
      </c>
      <c r="G102" s="76" t="s">
        <v>795</v>
      </c>
      <c r="H102" s="1" t="s">
        <v>796</v>
      </c>
      <c r="I102" s="62">
        <v>2011</v>
      </c>
      <c r="J102" s="1">
        <v>1</v>
      </c>
      <c r="K102" s="1" t="s">
        <v>797</v>
      </c>
      <c r="L102" s="1" t="s">
        <v>22</v>
      </c>
      <c r="M102" s="1">
        <v>1</v>
      </c>
      <c r="N102" s="1" t="s">
        <v>798</v>
      </c>
    </row>
    <row r="103" spans="1:14">
      <c r="A103" s="1">
        <v>402</v>
      </c>
      <c r="B103" s="1" t="s">
        <v>14</v>
      </c>
      <c r="C103" s="1" t="s">
        <v>398</v>
      </c>
      <c r="D103" s="1" t="s">
        <v>799</v>
      </c>
      <c r="E103" s="1" t="s">
        <v>800</v>
      </c>
      <c r="F103" s="76" t="s">
        <v>801</v>
      </c>
      <c r="G103" s="76" t="s">
        <v>802</v>
      </c>
      <c r="H103" s="1" t="s">
        <v>803</v>
      </c>
      <c r="I103" s="62">
        <v>2010</v>
      </c>
      <c r="J103" s="1">
        <v>1</v>
      </c>
      <c r="K103" s="1" t="s">
        <v>804</v>
      </c>
      <c r="L103" s="1" t="s">
        <v>22</v>
      </c>
      <c r="M103" s="1">
        <v>1</v>
      </c>
      <c r="N103" s="1" t="s">
        <v>805</v>
      </c>
    </row>
    <row r="104" spans="1:14">
      <c r="A104" s="1">
        <v>403</v>
      </c>
      <c r="B104" s="1" t="s">
        <v>14</v>
      </c>
      <c r="C104" s="1" t="s">
        <v>699</v>
      </c>
      <c r="D104" s="1" t="s">
        <v>700</v>
      </c>
      <c r="E104" s="1" t="s">
        <v>806</v>
      </c>
      <c r="F104" s="76" t="s">
        <v>807</v>
      </c>
      <c r="G104" s="76" t="s">
        <v>808</v>
      </c>
      <c r="H104" s="1" t="s">
        <v>809</v>
      </c>
      <c r="I104" s="62">
        <v>2009</v>
      </c>
      <c r="J104" s="1">
        <v>5</v>
      </c>
      <c r="K104" s="1" t="s">
        <v>810</v>
      </c>
      <c r="L104" s="1" t="s">
        <v>22</v>
      </c>
      <c r="M104" s="1">
        <v>1</v>
      </c>
      <c r="N104" s="1" t="s">
        <v>811</v>
      </c>
    </row>
    <row r="105" spans="1:14">
      <c r="A105" s="1">
        <v>404</v>
      </c>
      <c r="B105" s="1" t="s">
        <v>14</v>
      </c>
      <c r="C105" s="1" t="s">
        <v>812</v>
      </c>
      <c r="D105" s="1" t="s">
        <v>813</v>
      </c>
      <c r="E105" s="1" t="s">
        <v>814</v>
      </c>
      <c r="F105" s="76" t="s">
        <v>815</v>
      </c>
      <c r="G105" s="76" t="s">
        <v>816</v>
      </c>
      <c r="H105" s="1" t="s">
        <v>817</v>
      </c>
      <c r="I105" s="62">
        <v>2010</v>
      </c>
      <c r="J105" s="1">
        <v>1</v>
      </c>
      <c r="K105" s="1" t="s">
        <v>818</v>
      </c>
      <c r="L105" s="1" t="s">
        <v>22</v>
      </c>
      <c r="M105" s="1">
        <v>1</v>
      </c>
      <c r="N105" s="1" t="s">
        <v>819</v>
      </c>
    </row>
    <row r="106" spans="1:14">
      <c r="A106" s="1">
        <v>405</v>
      </c>
      <c r="B106" s="1" t="s">
        <v>14</v>
      </c>
      <c r="C106" s="1" t="s">
        <v>820</v>
      </c>
      <c r="D106" s="1" t="s">
        <v>821</v>
      </c>
      <c r="E106" s="1" t="s">
        <v>822</v>
      </c>
      <c r="F106" s="76" t="s">
        <v>823</v>
      </c>
      <c r="G106" s="76" t="s">
        <v>824</v>
      </c>
      <c r="H106" s="1" t="s">
        <v>825</v>
      </c>
      <c r="I106" s="62">
        <v>2010</v>
      </c>
      <c r="J106" s="1">
        <v>1</v>
      </c>
      <c r="K106" s="1" t="s">
        <v>826</v>
      </c>
      <c r="L106" s="1" t="s">
        <v>538</v>
      </c>
      <c r="M106" s="1">
        <v>1</v>
      </c>
      <c r="N106" s="1" t="s">
        <v>827</v>
      </c>
    </row>
    <row r="107" spans="1:14">
      <c r="A107" s="1">
        <v>406</v>
      </c>
      <c r="B107" s="1" t="s">
        <v>14</v>
      </c>
      <c r="C107" s="1" t="s">
        <v>828</v>
      </c>
      <c r="D107" s="1" t="s">
        <v>829</v>
      </c>
      <c r="E107" s="1" t="s">
        <v>830</v>
      </c>
      <c r="F107" s="76" t="s">
        <v>831</v>
      </c>
      <c r="G107" s="76" t="s">
        <v>832</v>
      </c>
      <c r="H107" s="1" t="s">
        <v>833</v>
      </c>
      <c r="I107" s="62">
        <v>2009</v>
      </c>
      <c r="J107" s="1">
        <v>1</v>
      </c>
      <c r="K107" s="1" t="s">
        <v>834</v>
      </c>
      <c r="L107" s="1" t="s">
        <v>22</v>
      </c>
      <c r="M107" s="1">
        <v>1</v>
      </c>
      <c r="N107" s="1" t="s">
        <v>835</v>
      </c>
    </row>
    <row r="108" spans="1:14">
      <c r="A108" s="1">
        <v>407</v>
      </c>
      <c r="B108" s="1" t="s">
        <v>14</v>
      </c>
      <c r="C108" s="1" t="s">
        <v>127</v>
      </c>
      <c r="D108" s="1" t="s">
        <v>128</v>
      </c>
      <c r="E108" s="1" t="s">
        <v>129</v>
      </c>
      <c r="F108" s="76" t="s">
        <v>836</v>
      </c>
      <c r="G108" s="76" t="s">
        <v>837</v>
      </c>
      <c r="H108" s="1" t="s">
        <v>838</v>
      </c>
      <c r="I108" s="62">
        <v>2011</v>
      </c>
      <c r="J108" s="1">
        <v>1</v>
      </c>
      <c r="K108" s="1" t="s">
        <v>839</v>
      </c>
      <c r="L108" s="1" t="s">
        <v>22</v>
      </c>
      <c r="M108" s="1">
        <v>1</v>
      </c>
      <c r="N108" s="1" t="s">
        <v>840</v>
      </c>
    </row>
    <row r="109" spans="1:14">
      <c r="A109" s="1">
        <v>408</v>
      </c>
      <c r="B109" s="1" t="s">
        <v>14</v>
      </c>
      <c r="C109" s="1" t="s">
        <v>841</v>
      </c>
      <c r="D109" s="1" t="s">
        <v>610</v>
      </c>
      <c r="E109" s="1" t="s">
        <v>725</v>
      </c>
      <c r="F109" s="76" t="s">
        <v>842</v>
      </c>
      <c r="G109" s="76" t="s">
        <v>843</v>
      </c>
      <c r="H109" s="1" t="s">
        <v>844</v>
      </c>
      <c r="I109" s="62">
        <v>2011</v>
      </c>
      <c r="J109" s="1">
        <v>1</v>
      </c>
      <c r="K109" s="1" t="s">
        <v>845</v>
      </c>
      <c r="L109" s="1" t="s">
        <v>22</v>
      </c>
      <c r="M109" s="1">
        <v>1</v>
      </c>
      <c r="N109" s="1" t="s">
        <v>846</v>
      </c>
    </row>
    <row r="110" spans="1:14">
      <c r="A110" s="1">
        <v>409</v>
      </c>
      <c r="B110" s="1" t="s">
        <v>14</v>
      </c>
      <c r="C110" s="1" t="s">
        <v>398</v>
      </c>
      <c r="D110" s="1" t="s">
        <v>847</v>
      </c>
      <c r="E110" s="1" t="s">
        <v>848</v>
      </c>
      <c r="F110" s="76" t="s">
        <v>849</v>
      </c>
      <c r="G110" s="76" t="s">
        <v>850</v>
      </c>
      <c r="H110" s="1" t="s">
        <v>851</v>
      </c>
      <c r="I110" s="62">
        <v>2010</v>
      </c>
      <c r="J110" s="1">
        <v>1</v>
      </c>
      <c r="K110" s="1" t="s">
        <v>852</v>
      </c>
      <c r="L110" s="1" t="s">
        <v>22</v>
      </c>
      <c r="M110" s="1">
        <v>1</v>
      </c>
      <c r="N110" s="1" t="s">
        <v>853</v>
      </c>
    </row>
    <row r="111" spans="1:14">
      <c r="A111" s="1">
        <v>410</v>
      </c>
      <c r="B111" s="1" t="s">
        <v>14</v>
      </c>
      <c r="C111" s="1" t="s">
        <v>165</v>
      </c>
      <c r="D111" s="1" t="s">
        <v>854</v>
      </c>
      <c r="E111" s="1" t="s">
        <v>106</v>
      </c>
      <c r="F111" s="76" t="s">
        <v>855</v>
      </c>
      <c r="G111" s="76" t="s">
        <v>856</v>
      </c>
      <c r="H111" s="1" t="s">
        <v>857</v>
      </c>
      <c r="I111" s="62">
        <v>2012</v>
      </c>
      <c r="J111" s="1">
        <v>1</v>
      </c>
      <c r="K111" s="1" t="s">
        <v>858</v>
      </c>
      <c r="L111" s="1" t="s">
        <v>22</v>
      </c>
      <c r="M111" s="1">
        <v>1</v>
      </c>
      <c r="N111" s="1" t="s">
        <v>859</v>
      </c>
    </row>
    <row r="112" spans="1:14">
      <c r="A112" s="1">
        <v>411</v>
      </c>
      <c r="B112" s="1" t="s">
        <v>14</v>
      </c>
      <c r="C112" s="1" t="s">
        <v>860</v>
      </c>
      <c r="D112" s="1" t="s">
        <v>708</v>
      </c>
      <c r="E112" s="1" t="s">
        <v>861</v>
      </c>
      <c r="F112" s="76" t="s">
        <v>862</v>
      </c>
      <c r="G112" s="76" t="s">
        <v>863</v>
      </c>
      <c r="H112" s="1" t="s">
        <v>864</v>
      </c>
      <c r="I112" s="62">
        <v>2009</v>
      </c>
      <c r="J112" s="1">
        <v>1</v>
      </c>
      <c r="K112" s="1" t="s">
        <v>865</v>
      </c>
      <c r="L112" s="1" t="s">
        <v>22</v>
      </c>
      <c r="M112" s="1">
        <v>1</v>
      </c>
      <c r="N112" s="1" t="s">
        <v>866</v>
      </c>
    </row>
    <row r="113" spans="1:14">
      <c r="A113" s="1">
        <v>412</v>
      </c>
      <c r="B113" s="1" t="s">
        <v>14</v>
      </c>
      <c r="C113" s="1" t="s">
        <v>867</v>
      </c>
      <c r="D113" s="1" t="s">
        <v>868</v>
      </c>
      <c r="E113" s="1" t="s">
        <v>869</v>
      </c>
      <c r="F113" s="76" t="s">
        <v>870</v>
      </c>
      <c r="G113" s="76" t="s">
        <v>871</v>
      </c>
      <c r="H113" s="1" t="s">
        <v>872</v>
      </c>
      <c r="I113" s="62">
        <v>2010</v>
      </c>
      <c r="J113" s="1">
        <v>1</v>
      </c>
      <c r="K113" s="1" t="s">
        <v>873</v>
      </c>
      <c r="L113" s="1" t="s">
        <v>22</v>
      </c>
      <c r="M113" s="1">
        <v>1</v>
      </c>
      <c r="N113" s="1" t="s">
        <v>874</v>
      </c>
    </row>
    <row r="114" spans="1:14">
      <c r="A114" s="1">
        <v>413</v>
      </c>
      <c r="B114" s="1" t="s">
        <v>14</v>
      </c>
      <c r="C114" s="1" t="s">
        <v>56</v>
      </c>
      <c r="D114" s="1" t="s">
        <v>875</v>
      </c>
      <c r="E114" s="1" t="s">
        <v>876</v>
      </c>
      <c r="F114" s="76" t="s">
        <v>877</v>
      </c>
      <c r="G114" s="76" t="s">
        <v>878</v>
      </c>
      <c r="H114" s="1" t="s">
        <v>879</v>
      </c>
      <c r="I114" s="62">
        <v>2010</v>
      </c>
      <c r="J114" s="1">
        <v>1</v>
      </c>
      <c r="K114" s="1" t="s">
        <v>880</v>
      </c>
      <c r="L114" s="1" t="s">
        <v>22</v>
      </c>
      <c r="M114" s="1">
        <v>1</v>
      </c>
      <c r="N114" s="1" t="s">
        <v>881</v>
      </c>
    </row>
    <row r="115" spans="1:14">
      <c r="A115" s="1">
        <v>414</v>
      </c>
      <c r="B115" s="1" t="s">
        <v>14</v>
      </c>
      <c r="C115" s="1" t="s">
        <v>882</v>
      </c>
      <c r="D115" s="1" t="s">
        <v>883</v>
      </c>
      <c r="E115" s="1" t="s">
        <v>884</v>
      </c>
      <c r="F115" s="76" t="s">
        <v>885</v>
      </c>
      <c r="G115" s="76" t="s">
        <v>886</v>
      </c>
      <c r="H115" s="1" t="s">
        <v>887</v>
      </c>
      <c r="I115" s="62">
        <v>2011</v>
      </c>
      <c r="J115" s="1">
        <v>1</v>
      </c>
      <c r="K115" s="1" t="s">
        <v>888</v>
      </c>
      <c r="L115" s="1" t="s">
        <v>22</v>
      </c>
      <c r="M115" s="1">
        <v>1</v>
      </c>
      <c r="N115" s="1" t="s">
        <v>889</v>
      </c>
    </row>
    <row r="116" spans="1:14">
      <c r="A116" s="1">
        <v>415</v>
      </c>
      <c r="B116" s="1" t="s">
        <v>14</v>
      </c>
      <c r="C116" s="1" t="s">
        <v>286</v>
      </c>
      <c r="D116" s="1" t="s">
        <v>890</v>
      </c>
      <c r="E116" s="1" t="s">
        <v>891</v>
      </c>
      <c r="F116" s="76" t="s">
        <v>892</v>
      </c>
      <c r="G116" s="76" t="s">
        <v>893</v>
      </c>
      <c r="H116" s="1" t="s">
        <v>894</v>
      </c>
      <c r="I116" s="62">
        <v>2011</v>
      </c>
      <c r="J116" s="1">
        <v>1</v>
      </c>
      <c r="K116" s="1" t="s">
        <v>895</v>
      </c>
      <c r="L116" s="1" t="s">
        <v>22</v>
      </c>
      <c r="M116" s="1">
        <v>1</v>
      </c>
      <c r="N116" s="1" t="s">
        <v>896</v>
      </c>
    </row>
    <row r="117" spans="1:14">
      <c r="A117" s="1">
        <v>416</v>
      </c>
      <c r="B117" s="1" t="s">
        <v>14</v>
      </c>
      <c r="C117" s="1" t="s">
        <v>623</v>
      </c>
      <c r="D117" s="1" t="s">
        <v>897</v>
      </c>
      <c r="E117" s="1" t="s">
        <v>898</v>
      </c>
      <c r="F117" s="76" t="s">
        <v>899</v>
      </c>
      <c r="G117" s="76" t="s">
        <v>900</v>
      </c>
      <c r="H117" s="1" t="s">
        <v>901</v>
      </c>
      <c r="I117" s="62">
        <v>2009</v>
      </c>
      <c r="J117" s="1">
        <v>1</v>
      </c>
      <c r="K117" s="1" t="s">
        <v>902</v>
      </c>
      <c r="L117" s="1" t="s">
        <v>538</v>
      </c>
      <c r="M117" s="1">
        <v>1</v>
      </c>
      <c r="N117" s="1" t="s">
        <v>903</v>
      </c>
    </row>
    <row r="118" spans="1:14">
      <c r="A118" s="1">
        <v>417</v>
      </c>
      <c r="B118" s="1" t="s">
        <v>14</v>
      </c>
      <c r="C118" s="1" t="s">
        <v>904</v>
      </c>
      <c r="D118" s="1" t="s">
        <v>905</v>
      </c>
      <c r="E118" s="1" t="s">
        <v>906</v>
      </c>
      <c r="F118" s="76" t="s">
        <v>907</v>
      </c>
      <c r="G118" s="76" t="s">
        <v>908</v>
      </c>
      <c r="H118" s="1" t="s">
        <v>909</v>
      </c>
      <c r="I118" s="62">
        <v>2011</v>
      </c>
      <c r="J118" s="1">
        <v>1</v>
      </c>
      <c r="K118" s="1" t="s">
        <v>910</v>
      </c>
      <c r="L118" s="1" t="s">
        <v>22</v>
      </c>
      <c r="M118" s="1">
        <v>1</v>
      </c>
      <c r="N118" s="1" t="s">
        <v>911</v>
      </c>
    </row>
    <row r="119" spans="1:14">
      <c r="A119" s="1">
        <v>418</v>
      </c>
      <c r="B119" s="1" t="s">
        <v>14</v>
      </c>
      <c r="C119" s="1" t="s">
        <v>398</v>
      </c>
      <c r="D119" s="1" t="s">
        <v>399</v>
      </c>
      <c r="E119" s="1" t="s">
        <v>400</v>
      </c>
      <c r="F119" s="76" t="s">
        <v>912</v>
      </c>
      <c r="G119" s="76" t="s">
        <v>913</v>
      </c>
      <c r="H119" s="1" t="s">
        <v>914</v>
      </c>
      <c r="I119" s="62">
        <v>2011</v>
      </c>
      <c r="J119" s="1">
        <v>2</v>
      </c>
      <c r="K119" s="1" t="s">
        <v>404</v>
      </c>
      <c r="L119" s="1" t="s">
        <v>22</v>
      </c>
      <c r="M119" s="1">
        <v>1</v>
      </c>
      <c r="N119" s="1" t="s">
        <v>915</v>
      </c>
    </row>
    <row r="120" spans="1:14">
      <c r="A120" s="1">
        <v>419</v>
      </c>
      <c r="B120" s="1" t="s">
        <v>14</v>
      </c>
      <c r="C120" s="1" t="s">
        <v>398</v>
      </c>
      <c r="D120" s="1" t="s">
        <v>799</v>
      </c>
      <c r="E120" s="1" t="s">
        <v>800</v>
      </c>
      <c r="F120" s="76" t="s">
        <v>916</v>
      </c>
      <c r="G120" s="76" t="s">
        <v>917</v>
      </c>
      <c r="H120" s="1" t="s">
        <v>918</v>
      </c>
      <c r="I120" s="62">
        <v>2011</v>
      </c>
      <c r="J120" s="1">
        <v>2</v>
      </c>
      <c r="K120" s="1" t="s">
        <v>601</v>
      </c>
      <c r="L120" s="1" t="s">
        <v>22</v>
      </c>
      <c r="M120" s="1">
        <v>1</v>
      </c>
      <c r="N120" s="1" t="s">
        <v>919</v>
      </c>
    </row>
    <row r="121" spans="1:14">
      <c r="A121" s="1">
        <v>420</v>
      </c>
      <c r="B121" s="1" t="s">
        <v>14</v>
      </c>
      <c r="C121" s="1" t="s">
        <v>920</v>
      </c>
      <c r="D121" s="1" t="s">
        <v>921</v>
      </c>
      <c r="E121" s="1" t="s">
        <v>922</v>
      </c>
      <c r="F121" s="76" t="s">
        <v>923</v>
      </c>
      <c r="G121" s="76" t="s">
        <v>924</v>
      </c>
      <c r="H121" s="1" t="s">
        <v>925</v>
      </c>
      <c r="I121" s="62">
        <v>2009</v>
      </c>
      <c r="J121" s="1">
        <v>1</v>
      </c>
      <c r="K121" s="1" t="s">
        <v>926</v>
      </c>
      <c r="L121" s="1" t="s">
        <v>22</v>
      </c>
      <c r="M121" s="1">
        <v>1</v>
      </c>
      <c r="N121" s="1" t="s">
        <v>927</v>
      </c>
    </row>
    <row r="122" spans="1:14">
      <c r="A122" s="1">
        <v>421</v>
      </c>
      <c r="B122" s="1" t="s">
        <v>14</v>
      </c>
      <c r="C122" s="1" t="s">
        <v>928</v>
      </c>
      <c r="D122" s="1" t="s">
        <v>929</v>
      </c>
      <c r="E122" s="1" t="s">
        <v>930</v>
      </c>
      <c r="F122" s="76" t="s">
        <v>931</v>
      </c>
      <c r="G122" s="76" t="s">
        <v>932</v>
      </c>
      <c r="H122" s="1" t="s">
        <v>933</v>
      </c>
      <c r="I122" s="62">
        <v>2009</v>
      </c>
      <c r="J122" s="1">
        <v>1</v>
      </c>
      <c r="K122" s="1" t="s">
        <v>934</v>
      </c>
      <c r="L122" s="1" t="s">
        <v>22</v>
      </c>
      <c r="M122" s="1">
        <v>1</v>
      </c>
      <c r="N122" s="1" t="s">
        <v>935</v>
      </c>
    </row>
    <row r="123" spans="1:14">
      <c r="A123" s="1">
        <v>422</v>
      </c>
      <c r="B123" s="1" t="s">
        <v>14</v>
      </c>
      <c r="C123" s="1" t="s">
        <v>936</v>
      </c>
      <c r="D123" s="1" t="s">
        <v>937</v>
      </c>
      <c r="E123" s="1" t="s">
        <v>938</v>
      </c>
      <c r="F123" s="76" t="s">
        <v>939</v>
      </c>
      <c r="G123" s="76" t="s">
        <v>940</v>
      </c>
      <c r="H123" s="1" t="s">
        <v>941</v>
      </c>
      <c r="I123" s="62">
        <v>2009</v>
      </c>
      <c r="J123" s="1">
        <v>1</v>
      </c>
      <c r="K123" s="1" t="s">
        <v>942</v>
      </c>
      <c r="L123" s="1" t="s">
        <v>22</v>
      </c>
      <c r="M123" s="1">
        <v>1</v>
      </c>
      <c r="N123" s="1" t="s">
        <v>943</v>
      </c>
    </row>
    <row r="124" spans="1:14">
      <c r="A124" s="1">
        <v>423</v>
      </c>
      <c r="B124" s="1" t="s">
        <v>14</v>
      </c>
      <c r="C124" s="1" t="s">
        <v>944</v>
      </c>
      <c r="D124" s="1" t="s">
        <v>945</v>
      </c>
      <c r="E124" s="1" t="s">
        <v>946</v>
      </c>
      <c r="F124" s="76" t="s">
        <v>947</v>
      </c>
      <c r="G124" s="76" t="s">
        <v>948</v>
      </c>
      <c r="H124" s="1" t="s">
        <v>1197</v>
      </c>
      <c r="I124" s="62">
        <v>2011</v>
      </c>
      <c r="J124" s="1">
        <v>1</v>
      </c>
      <c r="K124" s="1" t="s">
        <v>949</v>
      </c>
      <c r="L124" s="1" t="s">
        <v>22</v>
      </c>
      <c r="M124" s="1">
        <v>1</v>
      </c>
      <c r="N124" s="1" t="s">
        <v>950</v>
      </c>
    </row>
    <row r="125" spans="1:14">
      <c r="A125" s="1">
        <v>424</v>
      </c>
      <c r="B125" s="1" t="s">
        <v>14</v>
      </c>
      <c r="C125" s="1" t="s">
        <v>462</v>
      </c>
      <c r="D125" s="1" t="s">
        <v>951</v>
      </c>
      <c r="E125" s="1" t="s">
        <v>952</v>
      </c>
      <c r="F125" s="76" t="s">
        <v>953</v>
      </c>
      <c r="G125" s="76" t="s">
        <v>954</v>
      </c>
      <c r="H125" s="1" t="s">
        <v>955</v>
      </c>
      <c r="I125" s="62">
        <v>2009</v>
      </c>
      <c r="J125" s="1">
        <v>1</v>
      </c>
      <c r="K125" s="1" t="s">
        <v>956</v>
      </c>
      <c r="L125" s="1" t="s">
        <v>22</v>
      </c>
      <c r="M125" s="1">
        <v>1</v>
      </c>
      <c r="N125" s="1" t="s">
        <v>957</v>
      </c>
    </row>
    <row r="126" spans="1:14">
      <c r="A126" s="1">
        <v>425</v>
      </c>
      <c r="B126" s="1" t="s">
        <v>14</v>
      </c>
      <c r="C126" s="1" t="s">
        <v>398</v>
      </c>
      <c r="D126" s="1" t="s">
        <v>958</v>
      </c>
      <c r="E126" s="1" t="s">
        <v>800</v>
      </c>
      <c r="F126" s="76" t="s">
        <v>959</v>
      </c>
      <c r="G126" s="76" t="s">
        <v>960</v>
      </c>
      <c r="H126" s="1" t="s">
        <v>1198</v>
      </c>
      <c r="I126" s="62">
        <v>2012</v>
      </c>
      <c r="J126" s="1">
        <v>2</v>
      </c>
      <c r="K126" s="1" t="s">
        <v>961</v>
      </c>
      <c r="L126" s="1" t="s">
        <v>22</v>
      </c>
      <c r="M126" s="1">
        <v>1</v>
      </c>
      <c r="N126" s="1" t="s">
        <v>962</v>
      </c>
    </row>
    <row r="127" spans="1:14">
      <c r="A127" s="1">
        <v>426</v>
      </c>
      <c r="B127" s="1" t="s">
        <v>14</v>
      </c>
      <c r="C127" s="1" t="s">
        <v>963</v>
      </c>
      <c r="D127" s="1" t="s">
        <v>964</v>
      </c>
      <c r="E127" s="1" t="s">
        <v>965</v>
      </c>
      <c r="F127" s="76" t="s">
        <v>966</v>
      </c>
      <c r="G127" s="76" t="s">
        <v>967</v>
      </c>
      <c r="H127" s="1" t="s">
        <v>968</v>
      </c>
      <c r="I127" s="62">
        <v>2009</v>
      </c>
      <c r="J127" s="1">
        <v>1</v>
      </c>
      <c r="K127" s="1" t="s">
        <v>969</v>
      </c>
      <c r="L127" s="1" t="s">
        <v>22</v>
      </c>
      <c r="M127" s="1">
        <v>1</v>
      </c>
      <c r="N127" s="1" t="s">
        <v>970</v>
      </c>
    </row>
    <row r="128" spans="1:14">
      <c r="A128" s="1">
        <v>427</v>
      </c>
      <c r="B128" s="1" t="s">
        <v>14</v>
      </c>
      <c r="C128" s="1" t="s">
        <v>971</v>
      </c>
      <c r="D128" s="1" t="s">
        <v>972</v>
      </c>
      <c r="E128" s="1" t="s">
        <v>973</v>
      </c>
      <c r="F128" s="76" t="s">
        <v>974</v>
      </c>
      <c r="G128" s="76" t="s">
        <v>975</v>
      </c>
      <c r="H128" s="1" t="s">
        <v>976</v>
      </c>
      <c r="I128" s="62">
        <v>2009</v>
      </c>
      <c r="J128" s="1">
        <v>1</v>
      </c>
      <c r="K128" s="1" t="s">
        <v>977</v>
      </c>
      <c r="L128" s="1" t="s">
        <v>22</v>
      </c>
      <c r="M128" s="1">
        <v>1</v>
      </c>
      <c r="N128" s="1" t="s">
        <v>978</v>
      </c>
    </row>
    <row r="129" spans="1:14">
      <c r="A129" s="1">
        <v>428</v>
      </c>
      <c r="B129" s="1" t="s">
        <v>14</v>
      </c>
      <c r="C129" s="1" t="s">
        <v>979</v>
      </c>
      <c r="D129" s="1" t="s">
        <v>980</v>
      </c>
      <c r="E129" s="1" t="s">
        <v>981</v>
      </c>
      <c r="F129" s="76" t="s">
        <v>982</v>
      </c>
      <c r="G129" s="76" t="s">
        <v>983</v>
      </c>
      <c r="H129" s="1" t="s">
        <v>984</v>
      </c>
      <c r="I129" s="62">
        <v>2011</v>
      </c>
      <c r="J129" s="1">
        <v>1</v>
      </c>
      <c r="K129" s="1" t="s">
        <v>985</v>
      </c>
      <c r="L129" s="1" t="s">
        <v>22</v>
      </c>
      <c r="M129" s="1">
        <v>1</v>
      </c>
      <c r="N129" s="1" t="s">
        <v>986</v>
      </c>
    </row>
    <row r="130" spans="1:14">
      <c r="A130" s="1">
        <v>429</v>
      </c>
      <c r="B130" s="1" t="s">
        <v>14</v>
      </c>
      <c r="C130" s="1" t="s">
        <v>987</v>
      </c>
      <c r="D130" s="1" t="s">
        <v>988</v>
      </c>
      <c r="E130" s="1" t="s">
        <v>989</v>
      </c>
      <c r="F130" s="76" t="s">
        <v>990</v>
      </c>
      <c r="G130" s="76" t="s">
        <v>991</v>
      </c>
      <c r="H130" s="1" t="s">
        <v>992</v>
      </c>
      <c r="I130" s="62">
        <v>2011</v>
      </c>
      <c r="J130" s="1">
        <v>1</v>
      </c>
      <c r="K130" s="1" t="s">
        <v>993</v>
      </c>
      <c r="L130" s="1" t="s">
        <v>22</v>
      </c>
      <c r="M130" s="1">
        <v>1</v>
      </c>
      <c r="N130" s="1" t="s">
        <v>994</v>
      </c>
    </row>
    <row r="131" spans="1:14">
      <c r="A131" s="1">
        <v>430</v>
      </c>
      <c r="B131" s="1" t="s">
        <v>14</v>
      </c>
      <c r="C131" s="1" t="s">
        <v>995</v>
      </c>
      <c r="D131" s="1" t="s">
        <v>996</v>
      </c>
      <c r="E131" s="1" t="s">
        <v>997</v>
      </c>
      <c r="F131" s="76" t="s">
        <v>998</v>
      </c>
      <c r="G131" s="76" t="s">
        <v>999</v>
      </c>
      <c r="H131" s="1" t="s">
        <v>1199</v>
      </c>
      <c r="I131" s="62">
        <v>2010</v>
      </c>
      <c r="J131" s="1">
        <v>1</v>
      </c>
      <c r="K131" s="1" t="s">
        <v>1000</v>
      </c>
      <c r="L131" s="1" t="s">
        <v>22</v>
      </c>
      <c r="M131" s="1">
        <v>1</v>
      </c>
      <c r="N131" s="1" t="s">
        <v>1001</v>
      </c>
    </row>
    <row r="132" spans="1:14">
      <c r="A132" s="1">
        <v>431</v>
      </c>
      <c r="B132" s="1" t="s">
        <v>14</v>
      </c>
      <c r="C132" s="1" t="s">
        <v>1002</v>
      </c>
      <c r="D132" s="1" t="s">
        <v>1003</v>
      </c>
      <c r="E132" s="1" t="s">
        <v>1004</v>
      </c>
      <c r="F132" s="76" t="s">
        <v>1005</v>
      </c>
      <c r="G132" s="76" t="s">
        <v>1006</v>
      </c>
      <c r="H132" s="1" t="s">
        <v>1007</v>
      </c>
      <c r="I132" s="62">
        <v>2010</v>
      </c>
      <c r="J132" s="1">
        <v>1</v>
      </c>
      <c r="K132" s="1" t="s">
        <v>1008</v>
      </c>
      <c r="L132" s="1" t="s">
        <v>538</v>
      </c>
      <c r="M132" s="1">
        <v>1</v>
      </c>
      <c r="N132" s="1" t="s">
        <v>1009</v>
      </c>
    </row>
    <row r="133" spans="1:14">
      <c r="A133" s="1">
        <v>432</v>
      </c>
      <c r="B133" s="1" t="s">
        <v>14</v>
      </c>
      <c r="C133" s="1" t="s">
        <v>1010</v>
      </c>
      <c r="D133" s="1" t="s">
        <v>1011</v>
      </c>
      <c r="E133" s="1" t="s">
        <v>1012</v>
      </c>
      <c r="F133" s="76" t="s">
        <v>1013</v>
      </c>
      <c r="G133" s="76" t="s">
        <v>1014</v>
      </c>
      <c r="H133" s="1" t="s">
        <v>1015</v>
      </c>
      <c r="I133" s="62">
        <v>2012</v>
      </c>
      <c r="J133" s="1">
        <v>1</v>
      </c>
      <c r="K133" s="1" t="s">
        <v>1016</v>
      </c>
      <c r="L133" s="1" t="s">
        <v>22</v>
      </c>
      <c r="M133" s="1">
        <v>1</v>
      </c>
      <c r="N133" s="1" t="s">
        <v>1017</v>
      </c>
    </row>
    <row r="134" spans="1:14">
      <c r="A134" s="1">
        <v>433</v>
      </c>
      <c r="B134" s="1" t="s">
        <v>14</v>
      </c>
      <c r="C134" s="1" t="s">
        <v>462</v>
      </c>
      <c r="D134" s="1" t="s">
        <v>1018</v>
      </c>
      <c r="E134" s="1" t="s">
        <v>1019</v>
      </c>
      <c r="F134" s="76" t="s">
        <v>1020</v>
      </c>
      <c r="G134" s="76" t="s">
        <v>1021</v>
      </c>
      <c r="H134" s="1" t="s">
        <v>1022</v>
      </c>
      <c r="I134" s="62">
        <v>2010</v>
      </c>
      <c r="J134" s="1">
        <v>1</v>
      </c>
      <c r="K134" s="1" t="s">
        <v>1023</v>
      </c>
      <c r="L134" s="1" t="s">
        <v>22</v>
      </c>
      <c r="M134" s="1">
        <v>1</v>
      </c>
      <c r="N134" s="1" t="s">
        <v>1024</v>
      </c>
    </row>
    <row r="135" spans="1:14">
      <c r="A135" s="1">
        <v>434</v>
      </c>
      <c r="B135" s="1" t="s">
        <v>14</v>
      </c>
      <c r="C135" s="1" t="s">
        <v>684</v>
      </c>
      <c r="D135" s="1" t="s">
        <v>1025</v>
      </c>
      <c r="E135" s="1" t="s">
        <v>1026</v>
      </c>
      <c r="F135" s="76" t="s">
        <v>1027</v>
      </c>
      <c r="G135" s="76" t="s">
        <v>1028</v>
      </c>
      <c r="H135" s="1" t="s">
        <v>1029</v>
      </c>
      <c r="I135" s="62">
        <v>2012</v>
      </c>
      <c r="J135" s="1">
        <v>1</v>
      </c>
      <c r="K135" s="1" t="s">
        <v>1030</v>
      </c>
      <c r="L135" s="1" t="s">
        <v>22</v>
      </c>
      <c r="M135" s="1">
        <v>1</v>
      </c>
      <c r="N135" s="1" t="s">
        <v>1031</v>
      </c>
    </row>
    <row r="136" spans="1:14">
      <c r="A136" s="1">
        <v>435</v>
      </c>
      <c r="B136" s="1" t="s">
        <v>14</v>
      </c>
      <c r="C136" s="1" t="s">
        <v>1032</v>
      </c>
      <c r="D136" s="1" t="s">
        <v>1033</v>
      </c>
      <c r="E136" s="1" t="s">
        <v>1034</v>
      </c>
      <c r="F136" s="76" t="s">
        <v>1035</v>
      </c>
      <c r="G136" s="76" t="s">
        <v>1036</v>
      </c>
      <c r="H136" s="1" t="s">
        <v>1037</v>
      </c>
      <c r="I136" s="62">
        <v>2010</v>
      </c>
      <c r="J136" s="1">
        <v>1</v>
      </c>
      <c r="K136" s="1" t="s">
        <v>1038</v>
      </c>
      <c r="L136" s="1" t="s">
        <v>22</v>
      </c>
      <c r="M136" s="1">
        <v>1</v>
      </c>
      <c r="N136" s="1" t="s">
        <v>1039</v>
      </c>
    </row>
    <row r="137" spans="1:14">
      <c r="A137" s="1">
        <v>436</v>
      </c>
      <c r="B137" s="1" t="s">
        <v>14</v>
      </c>
      <c r="C137" s="1" t="s">
        <v>1040</v>
      </c>
      <c r="D137" s="1" t="s">
        <v>813</v>
      </c>
      <c r="E137" s="1" t="s">
        <v>814</v>
      </c>
      <c r="F137" s="76" t="s">
        <v>1041</v>
      </c>
      <c r="G137" s="76" t="s">
        <v>1042</v>
      </c>
      <c r="H137" s="1" t="s">
        <v>1043</v>
      </c>
      <c r="I137" s="62">
        <v>2011</v>
      </c>
      <c r="J137" s="1">
        <v>2</v>
      </c>
      <c r="K137" s="1" t="s">
        <v>1044</v>
      </c>
      <c r="L137" s="1" t="s">
        <v>22</v>
      </c>
      <c r="M137" s="1">
        <v>1</v>
      </c>
      <c r="N137" s="1" t="s">
        <v>1045</v>
      </c>
    </row>
    <row r="138" spans="1:14">
      <c r="A138" s="1">
        <v>437</v>
      </c>
      <c r="B138" s="1" t="s">
        <v>14</v>
      </c>
      <c r="C138" s="1" t="s">
        <v>334</v>
      </c>
      <c r="D138" s="1" t="s">
        <v>335</v>
      </c>
      <c r="E138" s="1" t="s">
        <v>686</v>
      </c>
      <c r="F138" s="76" t="s">
        <v>1046</v>
      </c>
      <c r="G138" s="76" t="s">
        <v>1047</v>
      </c>
      <c r="H138" s="1" t="s">
        <v>1048</v>
      </c>
      <c r="I138" s="62">
        <v>2011</v>
      </c>
      <c r="J138" s="1">
        <v>1</v>
      </c>
      <c r="K138" s="1" t="s">
        <v>1049</v>
      </c>
      <c r="L138" s="1" t="s">
        <v>22</v>
      </c>
      <c r="M138" s="1">
        <v>1</v>
      </c>
      <c r="N138" s="1" t="s">
        <v>1050</v>
      </c>
    </row>
    <row r="139" spans="1:14">
      <c r="A139" s="1">
        <v>438</v>
      </c>
      <c r="B139" s="1" t="s">
        <v>14</v>
      </c>
      <c r="C139" s="1" t="s">
        <v>1051</v>
      </c>
      <c r="D139" s="1" t="s">
        <v>1052</v>
      </c>
      <c r="E139" s="1" t="s">
        <v>1053</v>
      </c>
      <c r="F139" s="76" t="s">
        <v>1054</v>
      </c>
      <c r="G139" s="76" t="s">
        <v>1055</v>
      </c>
      <c r="H139" s="1" t="s">
        <v>1056</v>
      </c>
      <c r="I139" s="62">
        <v>2009</v>
      </c>
      <c r="J139" s="1">
        <v>1</v>
      </c>
      <c r="K139" s="1" t="s">
        <v>1057</v>
      </c>
      <c r="L139" s="1" t="s">
        <v>22</v>
      </c>
      <c r="M139" s="1">
        <v>1</v>
      </c>
      <c r="N139" s="1" t="s">
        <v>1058</v>
      </c>
    </row>
    <row r="140" spans="1:14">
      <c r="A140" s="1">
        <v>439</v>
      </c>
      <c r="B140" s="1" t="s">
        <v>14</v>
      </c>
      <c r="C140" s="1" t="s">
        <v>1059</v>
      </c>
      <c r="D140" s="1" t="s">
        <v>1060</v>
      </c>
      <c r="E140" s="1" t="s">
        <v>1061</v>
      </c>
      <c r="F140" s="76" t="s">
        <v>1062</v>
      </c>
      <c r="G140" s="76" t="s">
        <v>1063</v>
      </c>
      <c r="H140" s="1" t="s">
        <v>1064</v>
      </c>
      <c r="I140" s="62">
        <v>2012</v>
      </c>
      <c r="J140" s="1">
        <v>1</v>
      </c>
      <c r="K140" s="1" t="s">
        <v>1065</v>
      </c>
      <c r="L140" s="1" t="s">
        <v>22</v>
      </c>
      <c r="M140" s="1">
        <v>1</v>
      </c>
      <c r="N140" s="1" t="s">
        <v>1066</v>
      </c>
    </row>
    <row r="141" spans="1:14">
      <c r="A141" s="1">
        <v>440</v>
      </c>
      <c r="B141" s="1" t="s">
        <v>14</v>
      </c>
      <c r="C141" s="1" t="s">
        <v>478</v>
      </c>
      <c r="D141" s="1" t="s">
        <v>1067</v>
      </c>
      <c r="E141" s="1" t="s">
        <v>1068</v>
      </c>
      <c r="F141" s="76" t="s">
        <v>1069</v>
      </c>
      <c r="G141" s="76" t="s">
        <v>1070</v>
      </c>
      <c r="H141" s="1" t="s">
        <v>1071</v>
      </c>
      <c r="I141" s="62">
        <v>2010</v>
      </c>
      <c r="J141" s="1">
        <v>1</v>
      </c>
      <c r="K141" s="1" t="s">
        <v>1072</v>
      </c>
      <c r="L141" s="1" t="s">
        <v>22</v>
      </c>
      <c r="M141" s="1">
        <v>1</v>
      </c>
      <c r="N141" s="1" t="s">
        <v>1073</v>
      </c>
    </row>
    <row r="142" spans="1:14">
      <c r="A142" s="1">
        <v>441</v>
      </c>
      <c r="B142" s="1" t="s">
        <v>14</v>
      </c>
      <c r="C142" s="1" t="s">
        <v>1074</v>
      </c>
      <c r="D142" s="1" t="s">
        <v>1075</v>
      </c>
      <c r="E142" s="1" t="s">
        <v>1076</v>
      </c>
      <c r="F142" s="76" t="s">
        <v>1077</v>
      </c>
      <c r="G142" s="76" t="s">
        <v>1078</v>
      </c>
      <c r="H142" s="1" t="s">
        <v>1079</v>
      </c>
      <c r="I142" s="62">
        <v>2011</v>
      </c>
      <c r="J142" s="1">
        <v>1</v>
      </c>
      <c r="K142" s="1" t="s">
        <v>1080</v>
      </c>
      <c r="L142" s="1" t="s">
        <v>1081</v>
      </c>
      <c r="M142" s="1">
        <v>1</v>
      </c>
      <c r="N142" s="1" t="s">
        <v>1082</v>
      </c>
    </row>
    <row r="143" spans="1:14">
      <c r="A143" s="1">
        <v>442</v>
      </c>
      <c r="B143" s="1" t="s">
        <v>14</v>
      </c>
      <c r="C143" s="1" t="s">
        <v>1083</v>
      </c>
      <c r="D143" s="1" t="s">
        <v>1084</v>
      </c>
      <c r="E143" s="1" t="s">
        <v>1085</v>
      </c>
      <c r="F143" s="76" t="s">
        <v>1086</v>
      </c>
      <c r="G143" s="76" t="s">
        <v>1087</v>
      </c>
      <c r="H143" s="1" t="s">
        <v>1088</v>
      </c>
      <c r="I143" s="62">
        <v>2011</v>
      </c>
      <c r="J143" s="1">
        <v>1</v>
      </c>
      <c r="K143" s="1" t="s">
        <v>1089</v>
      </c>
      <c r="L143" s="1" t="s">
        <v>22</v>
      </c>
      <c r="M143" s="1">
        <v>1</v>
      </c>
      <c r="N143" s="1" t="s">
        <v>1090</v>
      </c>
    </row>
    <row r="144" spans="1:14">
      <c r="A144" s="1">
        <v>443</v>
      </c>
      <c r="B144" s="1" t="s">
        <v>14</v>
      </c>
      <c r="C144" s="1" t="s">
        <v>1091</v>
      </c>
      <c r="D144" s="1" t="s">
        <v>1092</v>
      </c>
      <c r="E144" s="1" t="s">
        <v>1093</v>
      </c>
      <c r="F144" s="76" t="s">
        <v>1094</v>
      </c>
      <c r="G144" s="76" t="s">
        <v>1095</v>
      </c>
      <c r="H144" s="1" t="s">
        <v>1096</v>
      </c>
      <c r="I144" s="62">
        <v>2010</v>
      </c>
      <c r="J144" s="1">
        <v>1</v>
      </c>
      <c r="K144" s="1" t="s">
        <v>1097</v>
      </c>
      <c r="L144" s="1" t="s">
        <v>413</v>
      </c>
      <c r="M144" s="1">
        <v>1</v>
      </c>
      <c r="N144" s="1" t="s">
        <v>1098</v>
      </c>
    </row>
    <row r="145" spans="1:17">
      <c r="A145" s="1">
        <v>444</v>
      </c>
      <c r="B145" s="1" t="s">
        <v>14</v>
      </c>
      <c r="C145" s="1" t="s">
        <v>1099</v>
      </c>
      <c r="D145" s="1" t="s">
        <v>1100</v>
      </c>
      <c r="E145" s="1" t="s">
        <v>678</v>
      </c>
      <c r="F145" s="76" t="s">
        <v>1101</v>
      </c>
      <c r="G145" s="76" t="s">
        <v>1102</v>
      </c>
      <c r="H145" s="1" t="s">
        <v>1103</v>
      </c>
      <c r="I145" s="62">
        <v>2011</v>
      </c>
      <c r="J145" s="1">
        <v>1</v>
      </c>
      <c r="K145" s="1" t="s">
        <v>1104</v>
      </c>
      <c r="L145" s="1" t="s">
        <v>22</v>
      </c>
      <c r="M145" s="1">
        <v>1</v>
      </c>
      <c r="N145" s="1" t="s">
        <v>1105</v>
      </c>
    </row>
    <row r="146" spans="1:17">
      <c r="A146" s="1">
        <v>664</v>
      </c>
      <c r="B146" s="1" t="s">
        <v>14</v>
      </c>
      <c r="C146" s="1" t="s">
        <v>1106</v>
      </c>
      <c r="D146" s="1" t="s">
        <v>1107</v>
      </c>
      <c r="E146" s="1" t="s">
        <v>1108</v>
      </c>
      <c r="F146" s="76" t="s">
        <v>1109</v>
      </c>
      <c r="G146" s="76" t="s">
        <v>1110</v>
      </c>
      <c r="H146" s="1" t="s">
        <v>1111</v>
      </c>
      <c r="I146" s="62">
        <v>2012</v>
      </c>
      <c r="J146" s="1">
        <v>1</v>
      </c>
      <c r="K146" s="1" t="s">
        <v>1112</v>
      </c>
      <c r="L146" s="1" t="s">
        <v>22</v>
      </c>
      <c r="M146" s="1">
        <v>1</v>
      </c>
      <c r="N146" s="1" t="s">
        <v>1113</v>
      </c>
    </row>
    <row r="147" spans="1:17">
      <c r="A147" s="1">
        <v>665</v>
      </c>
      <c r="B147" s="1" t="s">
        <v>14</v>
      </c>
      <c r="C147" s="1" t="s">
        <v>1114</v>
      </c>
      <c r="D147" s="1" t="s">
        <v>1115</v>
      </c>
      <c r="E147" s="1" t="s">
        <v>1116</v>
      </c>
      <c r="F147" s="76" t="s">
        <v>1117</v>
      </c>
      <c r="G147" s="76" t="s">
        <v>1118</v>
      </c>
      <c r="H147" s="1" t="s">
        <v>1119</v>
      </c>
      <c r="I147" s="62">
        <v>2012</v>
      </c>
      <c r="J147" s="1">
        <v>1</v>
      </c>
      <c r="K147" s="1" t="s">
        <v>1120</v>
      </c>
      <c r="L147" s="1" t="s">
        <v>22</v>
      </c>
      <c r="M147" s="1">
        <v>1</v>
      </c>
      <c r="N147" s="1" t="s">
        <v>1121</v>
      </c>
    </row>
    <row r="148" spans="1:17">
      <c r="A148" s="1">
        <v>666</v>
      </c>
      <c r="B148" s="1" t="s">
        <v>14</v>
      </c>
      <c r="C148" s="1" t="s">
        <v>1122</v>
      </c>
      <c r="D148" s="1" t="s">
        <v>1123</v>
      </c>
      <c r="E148" s="1" t="s">
        <v>1124</v>
      </c>
      <c r="F148" s="76" t="s">
        <v>1125</v>
      </c>
      <c r="G148" s="76" t="s">
        <v>1126</v>
      </c>
      <c r="H148" s="1" t="s">
        <v>1127</v>
      </c>
      <c r="I148" s="62">
        <v>2012</v>
      </c>
      <c r="J148" s="1">
        <v>1</v>
      </c>
      <c r="K148" s="1" t="s">
        <v>1128</v>
      </c>
      <c r="L148" s="1" t="s">
        <v>22</v>
      </c>
      <c r="M148" s="1">
        <v>1</v>
      </c>
      <c r="N148" s="1" t="s">
        <v>1129</v>
      </c>
    </row>
    <row r="149" spans="1:17">
      <c r="A149" s="1">
        <v>694</v>
      </c>
      <c r="B149" s="1" t="s">
        <v>14</v>
      </c>
      <c r="C149" s="1" t="s">
        <v>971</v>
      </c>
      <c r="D149" s="1" t="s">
        <v>1130</v>
      </c>
      <c r="E149" s="1" t="s">
        <v>1131</v>
      </c>
      <c r="F149" s="76" t="s">
        <v>1132</v>
      </c>
      <c r="G149" s="76" t="s">
        <v>1133</v>
      </c>
      <c r="H149" s="1" t="s">
        <v>1134</v>
      </c>
      <c r="I149" s="62">
        <v>2011</v>
      </c>
      <c r="J149" s="1">
        <v>1</v>
      </c>
      <c r="K149" s="1" t="s">
        <v>1135</v>
      </c>
      <c r="L149" s="1" t="s">
        <v>22</v>
      </c>
      <c r="M149" s="1">
        <v>1</v>
      </c>
      <c r="N149" s="1" t="s">
        <v>1136</v>
      </c>
    </row>
    <row r="150" spans="1:17">
      <c r="A150" s="1">
        <v>695</v>
      </c>
      <c r="B150" s="1" t="s">
        <v>14</v>
      </c>
      <c r="C150" s="1" t="s">
        <v>1137</v>
      </c>
      <c r="D150" s="1" t="s">
        <v>1138</v>
      </c>
      <c r="E150" s="1" t="s">
        <v>1139</v>
      </c>
      <c r="F150" s="76" t="s">
        <v>1140</v>
      </c>
      <c r="G150" s="76" t="s">
        <v>1141</v>
      </c>
      <c r="H150" s="1" t="s">
        <v>1142</v>
      </c>
      <c r="I150" s="62">
        <v>2010</v>
      </c>
      <c r="J150" s="1">
        <v>1</v>
      </c>
      <c r="K150" s="1" t="s">
        <v>1143</v>
      </c>
      <c r="L150" s="1" t="s">
        <v>22</v>
      </c>
      <c r="M150" s="1">
        <v>1</v>
      </c>
      <c r="N150" s="1" t="s">
        <v>1144</v>
      </c>
    </row>
    <row r="151" spans="1:17">
      <c r="A151" s="1">
        <v>696</v>
      </c>
      <c r="B151" s="1" t="s">
        <v>14</v>
      </c>
      <c r="C151" s="1" t="s">
        <v>971</v>
      </c>
      <c r="D151" s="1" t="s">
        <v>1145</v>
      </c>
      <c r="E151" s="1" t="s">
        <v>1146</v>
      </c>
      <c r="F151" s="76" t="s">
        <v>1147</v>
      </c>
      <c r="G151" s="76" t="s">
        <v>1148</v>
      </c>
      <c r="H151" s="1" t="s">
        <v>1149</v>
      </c>
      <c r="I151" s="62">
        <v>2010</v>
      </c>
      <c r="J151" s="1">
        <v>1</v>
      </c>
      <c r="K151" s="1" t="s">
        <v>1150</v>
      </c>
      <c r="L151" s="1" t="s">
        <v>22</v>
      </c>
      <c r="M151" s="1">
        <v>1</v>
      </c>
      <c r="N151" s="1" t="s">
        <v>1151</v>
      </c>
    </row>
    <row r="152" spans="1:17">
      <c r="A152" s="1">
        <v>697</v>
      </c>
      <c r="B152" s="1" t="s">
        <v>14</v>
      </c>
      <c r="C152" s="1" t="s">
        <v>1152</v>
      </c>
      <c r="D152" s="1" t="s">
        <v>1153</v>
      </c>
      <c r="E152" s="1" t="s">
        <v>1154</v>
      </c>
      <c r="F152" s="76" t="s">
        <v>1155</v>
      </c>
      <c r="G152" s="76" t="s">
        <v>1156</v>
      </c>
      <c r="H152" s="1" t="s">
        <v>1157</v>
      </c>
      <c r="I152" s="62">
        <v>2010</v>
      </c>
      <c r="J152" s="1">
        <v>1</v>
      </c>
      <c r="K152" s="1" t="s">
        <v>1158</v>
      </c>
      <c r="L152" s="1" t="s">
        <v>22</v>
      </c>
      <c r="M152" s="1">
        <v>1</v>
      </c>
      <c r="N152" s="1" t="s">
        <v>1159</v>
      </c>
    </row>
    <row r="153" spans="1:17">
      <c r="A153" s="1">
        <v>698</v>
      </c>
      <c r="B153" s="1" t="s">
        <v>14</v>
      </c>
      <c r="C153" s="1" t="s">
        <v>302</v>
      </c>
      <c r="D153" s="1" t="s">
        <v>1160</v>
      </c>
      <c r="E153" s="1" t="s">
        <v>1161</v>
      </c>
      <c r="F153" s="76" t="s">
        <v>1162</v>
      </c>
      <c r="G153" s="76" t="s">
        <v>1163</v>
      </c>
      <c r="H153" s="1" t="s">
        <v>1164</v>
      </c>
      <c r="I153" s="62">
        <v>2010</v>
      </c>
      <c r="J153" s="1">
        <v>1</v>
      </c>
      <c r="K153" s="1" t="s">
        <v>1165</v>
      </c>
      <c r="L153" s="1" t="s">
        <v>22</v>
      </c>
      <c r="M153" s="1">
        <v>1</v>
      </c>
      <c r="N153" s="1" t="s">
        <v>1166</v>
      </c>
    </row>
    <row r="154" spans="1:17">
      <c r="A154" s="1">
        <v>699</v>
      </c>
      <c r="B154" s="1" t="s">
        <v>14</v>
      </c>
      <c r="C154" s="1" t="s">
        <v>1167</v>
      </c>
      <c r="D154" s="1" t="s">
        <v>610</v>
      </c>
      <c r="E154" s="1" t="s">
        <v>1168</v>
      </c>
      <c r="F154" s="76" t="s">
        <v>1169</v>
      </c>
      <c r="G154" s="76" t="s">
        <v>1170</v>
      </c>
      <c r="H154" s="1" t="s">
        <v>1171</v>
      </c>
      <c r="I154" s="62">
        <v>2010</v>
      </c>
      <c r="J154" s="1">
        <v>1</v>
      </c>
      <c r="K154" s="1" t="s">
        <v>1172</v>
      </c>
      <c r="L154" s="1" t="s">
        <v>413</v>
      </c>
      <c r="M154" s="1">
        <v>1</v>
      </c>
      <c r="N154" s="1" t="s">
        <v>1173</v>
      </c>
    </row>
    <row r="155" spans="1:17">
      <c r="A155" s="1">
        <v>700</v>
      </c>
      <c r="B155" s="1" t="s">
        <v>14</v>
      </c>
      <c r="C155" s="1" t="s">
        <v>1174</v>
      </c>
      <c r="D155" s="1" t="s">
        <v>1175</v>
      </c>
      <c r="E155" s="1" t="s">
        <v>1176</v>
      </c>
      <c r="F155" s="76" t="s">
        <v>1177</v>
      </c>
      <c r="G155" s="76" t="s">
        <v>1178</v>
      </c>
      <c r="H155" s="1" t="s">
        <v>1179</v>
      </c>
      <c r="I155" s="62">
        <v>2010</v>
      </c>
      <c r="J155" s="1">
        <v>1</v>
      </c>
      <c r="K155" s="1" t="s">
        <v>1180</v>
      </c>
      <c r="L155" s="1" t="s">
        <v>22</v>
      </c>
      <c r="M155" s="1">
        <v>1</v>
      </c>
      <c r="N155" s="1" t="s">
        <v>1181</v>
      </c>
    </row>
    <row r="156" spans="1:17">
      <c r="A156" s="1">
        <v>701</v>
      </c>
      <c r="B156" s="1" t="s">
        <v>14</v>
      </c>
      <c r="C156" s="1" t="s">
        <v>1182</v>
      </c>
      <c r="D156" s="1" t="s">
        <v>1183</v>
      </c>
      <c r="E156" s="1" t="s">
        <v>1184</v>
      </c>
      <c r="F156" s="76" t="s">
        <v>1185</v>
      </c>
      <c r="G156" s="76" t="s">
        <v>1186</v>
      </c>
      <c r="H156" s="1" t="s">
        <v>1187</v>
      </c>
      <c r="I156" s="62">
        <v>2010</v>
      </c>
      <c r="J156" s="1">
        <v>1</v>
      </c>
      <c r="K156" s="1" t="s">
        <v>1188</v>
      </c>
      <c r="L156" s="1" t="s">
        <v>22</v>
      </c>
      <c r="M156" s="1">
        <v>1</v>
      </c>
      <c r="N156" s="1" t="s">
        <v>1189</v>
      </c>
    </row>
    <row r="157" spans="1:17">
      <c r="A157" s="1">
        <v>702</v>
      </c>
      <c r="B157" s="1" t="s">
        <v>14</v>
      </c>
      <c r="C157" s="1" t="s">
        <v>523</v>
      </c>
      <c r="D157" s="1" t="s">
        <v>1190</v>
      </c>
      <c r="E157" s="1" t="s">
        <v>1191</v>
      </c>
      <c r="F157" s="76" t="s">
        <v>1192</v>
      </c>
      <c r="G157" s="76" t="s">
        <v>1193</v>
      </c>
      <c r="H157" s="1" t="s">
        <v>1194</v>
      </c>
      <c r="I157" s="62">
        <v>2011</v>
      </c>
      <c r="J157" s="1">
        <v>1</v>
      </c>
      <c r="K157" s="1" t="s">
        <v>1195</v>
      </c>
      <c r="L157" s="1" t="s">
        <v>22</v>
      </c>
      <c r="M157" s="1">
        <v>1</v>
      </c>
      <c r="N157" s="1" t="s">
        <v>1196</v>
      </c>
    </row>
    <row r="158" spans="1:17" hidden="1"/>
    <row r="159" spans="1:17" ht="16.2" hidden="1">
      <c r="A159" s="1" t="s">
        <v>10685</v>
      </c>
      <c r="B159" s="1" t="s">
        <v>10672</v>
      </c>
      <c r="C159" s="1" t="s">
        <v>10673</v>
      </c>
      <c r="D159" s="1" t="s">
        <v>10674</v>
      </c>
      <c r="E159" s="1" t="s">
        <v>10675</v>
      </c>
      <c r="F159" s="76" t="s">
        <v>10676</v>
      </c>
      <c r="G159" s="76" t="s">
        <v>10677</v>
      </c>
      <c r="H159" s="1" t="s">
        <v>10678</v>
      </c>
      <c r="I159" s="62" t="s">
        <v>10679</v>
      </c>
      <c r="J159" s="1" t="s">
        <v>10680</v>
      </c>
      <c r="K159" s="1" t="s">
        <v>10681</v>
      </c>
      <c r="L159" s="1" t="s">
        <v>10682</v>
      </c>
      <c r="M159" s="1" t="s">
        <v>10683</v>
      </c>
      <c r="N159" s="1" t="s">
        <v>10684</v>
      </c>
      <c r="O159" s="1" t="s">
        <v>10686</v>
      </c>
      <c r="P159" s="1" t="s">
        <v>10687</v>
      </c>
      <c r="Q159" s="1" t="s">
        <v>10661</v>
      </c>
    </row>
    <row r="160" spans="1:17" ht="16.2">
      <c r="A160" s="1">
        <v>1</v>
      </c>
      <c r="B160" s="1" t="s">
        <v>14</v>
      </c>
      <c r="C160" s="1" t="s">
        <v>6798</v>
      </c>
      <c r="D160" s="1" t="s">
        <v>6799</v>
      </c>
      <c r="E160" s="1" t="s">
        <v>6800</v>
      </c>
      <c r="F160" s="76" t="s">
        <v>6801</v>
      </c>
      <c r="G160" s="76">
        <v>9780415877145</v>
      </c>
      <c r="H160" s="1" t="s">
        <v>10645</v>
      </c>
      <c r="I160" s="62">
        <v>2011</v>
      </c>
      <c r="J160" s="1">
        <v>1</v>
      </c>
      <c r="K160" s="1" t="s">
        <v>6802</v>
      </c>
      <c r="L160" s="1" t="s">
        <v>22</v>
      </c>
      <c r="M160" s="1">
        <v>1</v>
      </c>
      <c r="N160" s="1" t="s">
        <v>10646</v>
      </c>
      <c r="O160" s="1" t="s">
        <v>10688</v>
      </c>
      <c r="P160" s="1" t="s">
        <v>10644</v>
      </c>
      <c r="Q160" s="1" t="s">
        <v>10689</v>
      </c>
    </row>
    <row r="161" spans="1:18" ht="16.2">
      <c r="A161" s="1">
        <v>2</v>
      </c>
      <c r="B161" s="1" t="s">
        <v>14</v>
      </c>
      <c r="C161" s="1" t="s">
        <v>6803</v>
      </c>
      <c r="D161" s="1" t="s">
        <v>6804</v>
      </c>
      <c r="E161" s="1" t="s">
        <v>6805</v>
      </c>
      <c r="F161" s="76" t="s">
        <v>6806</v>
      </c>
      <c r="G161" s="76">
        <v>9780415875912</v>
      </c>
      <c r="H161" s="1" t="s">
        <v>6807</v>
      </c>
      <c r="I161" s="62">
        <v>2011</v>
      </c>
      <c r="J161" s="1">
        <v>1</v>
      </c>
      <c r="K161" s="1" t="s">
        <v>6808</v>
      </c>
      <c r="L161" s="1" t="s">
        <v>22</v>
      </c>
      <c r="M161" s="1">
        <v>1</v>
      </c>
      <c r="N161" s="1" t="s">
        <v>10648</v>
      </c>
      <c r="O161" s="1" t="s">
        <v>10688</v>
      </c>
      <c r="P161" s="1" t="s">
        <v>10647</v>
      </c>
      <c r="Q161" s="1" t="s">
        <v>10689</v>
      </c>
    </row>
    <row r="162" spans="1:18" ht="16.2">
      <c r="A162" s="1">
        <v>3</v>
      </c>
      <c r="B162" s="1" t="s">
        <v>14</v>
      </c>
      <c r="C162" s="1" t="s">
        <v>6104</v>
      </c>
      <c r="D162" s="1" t="s">
        <v>6809</v>
      </c>
      <c r="E162" s="1" t="s">
        <v>6810</v>
      </c>
      <c r="F162" s="76" t="s">
        <v>6811</v>
      </c>
      <c r="G162" s="76">
        <v>9780415606325</v>
      </c>
      <c r="H162" s="1" t="s">
        <v>10650</v>
      </c>
      <c r="I162" s="62">
        <v>2011</v>
      </c>
      <c r="J162" s="1">
        <v>1</v>
      </c>
      <c r="K162" s="1" t="s">
        <v>6812</v>
      </c>
      <c r="L162" s="1" t="s">
        <v>22</v>
      </c>
      <c r="M162" s="1">
        <v>1</v>
      </c>
      <c r="N162" s="1" t="s">
        <v>10651</v>
      </c>
      <c r="O162" s="1" t="s">
        <v>10688</v>
      </c>
      <c r="P162" s="1" t="s">
        <v>10649</v>
      </c>
      <c r="Q162" s="1" t="s">
        <v>10689</v>
      </c>
    </row>
    <row r="163" spans="1:18" ht="16.2">
      <c r="A163" s="1">
        <v>4</v>
      </c>
      <c r="B163" s="1" t="s">
        <v>14</v>
      </c>
      <c r="C163" s="1" t="s">
        <v>828</v>
      </c>
      <c r="D163" s="1" t="s">
        <v>6813</v>
      </c>
      <c r="E163" s="1" t="s">
        <v>6814</v>
      </c>
      <c r="F163" s="76" t="s">
        <v>6815</v>
      </c>
      <c r="G163" s="76">
        <v>9780415879712</v>
      </c>
      <c r="H163" s="1" t="s">
        <v>6816</v>
      </c>
      <c r="I163" s="62">
        <v>2011</v>
      </c>
      <c r="J163" s="1">
        <v>1</v>
      </c>
      <c r="K163" s="1" t="s">
        <v>6817</v>
      </c>
      <c r="L163" s="1" t="s">
        <v>22</v>
      </c>
      <c r="M163" s="1">
        <v>1</v>
      </c>
      <c r="N163" s="1" t="s">
        <v>10653</v>
      </c>
      <c r="O163" s="1" t="s">
        <v>10688</v>
      </c>
      <c r="P163" s="1" t="s">
        <v>10652</v>
      </c>
      <c r="Q163" s="1" t="s">
        <v>10689</v>
      </c>
    </row>
    <row r="164" spans="1:18" ht="16.2">
      <c r="A164" s="1">
        <v>6</v>
      </c>
      <c r="B164" s="1" t="s">
        <v>14</v>
      </c>
      <c r="C164" s="1" t="s">
        <v>523</v>
      </c>
      <c r="D164" s="1" t="s">
        <v>6313</v>
      </c>
      <c r="E164" s="1" t="s">
        <v>6831</v>
      </c>
      <c r="F164" s="76" t="s">
        <v>6832</v>
      </c>
      <c r="G164" s="76">
        <v>9780415873932</v>
      </c>
      <c r="H164" s="1" t="s">
        <v>6833</v>
      </c>
      <c r="I164" s="62">
        <v>2011</v>
      </c>
      <c r="J164" s="1">
        <v>1</v>
      </c>
      <c r="K164" s="1" t="s">
        <v>6834</v>
      </c>
      <c r="L164" s="1" t="s">
        <v>22</v>
      </c>
      <c r="M164" s="1">
        <v>1</v>
      </c>
      <c r="N164" s="1" t="s">
        <v>10655</v>
      </c>
      <c r="O164" s="1" t="s">
        <v>10688</v>
      </c>
      <c r="P164" s="1" t="s">
        <v>10654</v>
      </c>
      <c r="Q164" s="1" t="s">
        <v>10690</v>
      </c>
      <c r="R164" s="1" t="s">
        <v>10656</v>
      </c>
    </row>
    <row r="165" spans="1:18" ht="16.2">
      <c r="A165" s="1">
        <v>1</v>
      </c>
      <c r="B165" s="1" t="s">
        <v>14</v>
      </c>
      <c r="C165" s="1" t="s">
        <v>6818</v>
      </c>
      <c r="D165" s="1" t="s">
        <v>6819</v>
      </c>
      <c r="E165" s="1" t="s">
        <v>6820</v>
      </c>
      <c r="F165" s="76" t="s">
        <v>6821</v>
      </c>
      <c r="G165" s="76">
        <v>9780415489805</v>
      </c>
      <c r="H165" s="1" t="s">
        <v>10662</v>
      </c>
      <c r="I165" s="62">
        <v>2011</v>
      </c>
      <c r="J165" s="1">
        <v>1</v>
      </c>
      <c r="K165" s="1" t="s">
        <v>6822</v>
      </c>
      <c r="L165" s="1" t="s">
        <v>22</v>
      </c>
      <c r="M165" s="1">
        <v>1</v>
      </c>
      <c r="N165" s="1" t="s">
        <v>10663</v>
      </c>
      <c r="O165" s="1" t="s">
        <v>10688</v>
      </c>
      <c r="P165" s="1" t="s">
        <v>10657</v>
      </c>
      <c r="Q165" s="1" t="s">
        <v>10691</v>
      </c>
      <c r="R165" s="1" t="s">
        <v>10656</v>
      </c>
    </row>
    <row r="166" spans="1:18" ht="16.2">
      <c r="A166" s="1">
        <v>2</v>
      </c>
      <c r="B166" s="1" t="s">
        <v>14</v>
      </c>
      <c r="C166" s="1" t="s">
        <v>1122</v>
      </c>
      <c r="D166" s="1" t="s">
        <v>1123</v>
      </c>
      <c r="E166" s="1" t="s">
        <v>1124</v>
      </c>
      <c r="F166" s="76" t="s">
        <v>6823</v>
      </c>
      <c r="G166" s="76">
        <v>9780415596817</v>
      </c>
      <c r="H166" s="1" t="s">
        <v>10664</v>
      </c>
      <c r="I166" s="62">
        <v>2011</v>
      </c>
      <c r="J166" s="1">
        <v>1</v>
      </c>
      <c r="K166" s="1" t="s">
        <v>10665</v>
      </c>
      <c r="L166" s="1" t="s">
        <v>22</v>
      </c>
      <c r="M166" s="1">
        <v>1</v>
      </c>
      <c r="N166" s="1" t="s">
        <v>10666</v>
      </c>
      <c r="O166" s="1" t="s">
        <v>10688</v>
      </c>
      <c r="P166" s="1" t="s">
        <v>10658</v>
      </c>
      <c r="Q166" s="1" t="s">
        <v>10691</v>
      </c>
      <c r="R166" s="1" t="s">
        <v>10656</v>
      </c>
    </row>
    <row r="167" spans="1:18" ht="16.2">
      <c r="A167" s="1">
        <v>3</v>
      </c>
      <c r="B167" s="1" t="s">
        <v>14</v>
      </c>
      <c r="C167" s="1" t="s">
        <v>5819</v>
      </c>
      <c r="D167" s="1" t="s">
        <v>6824</v>
      </c>
      <c r="E167" s="1" t="s">
        <v>6825</v>
      </c>
      <c r="F167" s="76" t="s">
        <v>6826</v>
      </c>
      <c r="G167" s="76">
        <v>9780415992442</v>
      </c>
      <c r="H167" s="1" t="s">
        <v>10667</v>
      </c>
      <c r="I167" s="62">
        <v>2011</v>
      </c>
      <c r="J167" s="1">
        <v>1</v>
      </c>
      <c r="K167" s="1" t="s">
        <v>6827</v>
      </c>
      <c r="L167" s="1" t="s">
        <v>22</v>
      </c>
      <c r="M167" s="1">
        <v>1</v>
      </c>
      <c r="N167" s="1" t="s">
        <v>10668</v>
      </c>
      <c r="O167" s="1" t="s">
        <v>10688</v>
      </c>
      <c r="P167" s="1" t="s">
        <v>10659</v>
      </c>
      <c r="Q167" s="1" t="s">
        <v>10691</v>
      </c>
      <c r="R167" s="1" t="s">
        <v>10656</v>
      </c>
    </row>
    <row r="168" spans="1:18" ht="16.2">
      <c r="A168" s="1">
        <v>4</v>
      </c>
      <c r="B168" s="1" t="s">
        <v>14</v>
      </c>
      <c r="C168" s="1" t="s">
        <v>6543</v>
      </c>
      <c r="D168" s="1" t="s">
        <v>6828</v>
      </c>
      <c r="E168" s="1" t="s">
        <v>2924</v>
      </c>
      <c r="F168" s="76" t="s">
        <v>6829</v>
      </c>
      <c r="G168" s="76">
        <v>9780415561228</v>
      </c>
      <c r="H168" s="1" t="s">
        <v>10669</v>
      </c>
      <c r="I168" s="62">
        <v>2010</v>
      </c>
      <c r="J168" s="1">
        <v>2</v>
      </c>
      <c r="K168" s="1" t="s">
        <v>6830</v>
      </c>
      <c r="L168" s="1" t="s">
        <v>22</v>
      </c>
      <c r="M168" s="1">
        <v>1</v>
      </c>
      <c r="N168" s="1" t="s">
        <v>10670</v>
      </c>
      <c r="O168" s="1" t="s">
        <v>10688</v>
      </c>
      <c r="P168" s="1" t="s">
        <v>10660</v>
      </c>
      <c r="Q168" s="1" t="s">
        <v>10691</v>
      </c>
      <c r="R168" s="1" t="s">
        <v>10656</v>
      </c>
    </row>
  </sheetData>
  <phoneticPr fontId="2" type="noConversion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0"/>
  <sheetViews>
    <sheetView workbookViewId="0">
      <pane ySplit="1" topLeftCell="A2" activePane="bottomLeft" state="frozen"/>
      <selection pane="bottomLeft" activeCell="H7" sqref="H7"/>
    </sheetView>
  </sheetViews>
  <sheetFormatPr defaultColWidth="8.88671875" defaultRowHeight="20.100000000000001" customHeight="1"/>
  <cols>
    <col min="1" max="1" width="6.77734375" style="1" hidden="1" customWidth="1"/>
    <col min="2" max="2" width="31.109375" style="1" hidden="1" customWidth="1"/>
    <col min="3" max="3" width="39.33203125" style="1" customWidth="1"/>
    <col min="4" max="4" width="16.77734375" style="1" hidden="1" customWidth="1"/>
    <col min="5" max="5" width="12.77734375" style="1" hidden="1" customWidth="1"/>
    <col min="6" max="6" width="17.21875" style="76" hidden="1" customWidth="1"/>
    <col min="7" max="7" width="15.44140625" style="76" hidden="1" customWidth="1"/>
    <col min="8" max="8" width="88" style="1" customWidth="1"/>
    <col min="9" max="10" width="6.77734375" style="1" hidden="1" customWidth="1"/>
    <col min="11" max="11" width="30.6640625" style="1" customWidth="1"/>
    <col min="12" max="12" width="12.33203125" style="1" hidden="1" customWidth="1"/>
    <col min="13" max="13" width="8.77734375" style="62" customWidth="1"/>
    <col min="14" max="14" width="43.88671875" style="1" bestFit="1" customWidth="1"/>
    <col min="15" max="256" width="8.88671875" style="1"/>
    <col min="257" max="257" width="4.44140625" style="1" customWidth="1"/>
    <col min="258" max="258" width="13" style="1" customWidth="1"/>
    <col min="259" max="259" width="7.33203125" style="1" customWidth="1"/>
    <col min="260" max="260" width="8.88671875" style="1" customWidth="1"/>
    <col min="261" max="261" width="10.21875" style="1" customWidth="1"/>
    <col min="262" max="262" width="13.77734375" style="1" customWidth="1"/>
    <col min="263" max="263" width="12.21875" style="1" customWidth="1"/>
    <col min="264" max="264" width="42.77734375" style="1" customWidth="1"/>
    <col min="265" max="266" width="4.44140625" style="1" customWidth="1"/>
    <col min="267" max="268" width="10.77734375" style="1" customWidth="1"/>
    <col min="269" max="269" width="6.44140625" style="1" customWidth="1"/>
    <col min="270" max="270" width="25.21875" style="1" customWidth="1"/>
    <col min="271" max="512" width="8.88671875" style="1"/>
    <col min="513" max="513" width="4.44140625" style="1" customWidth="1"/>
    <col min="514" max="514" width="13" style="1" customWidth="1"/>
    <col min="515" max="515" width="7.33203125" style="1" customWidth="1"/>
    <col min="516" max="516" width="8.88671875" style="1" customWidth="1"/>
    <col min="517" max="517" width="10.21875" style="1" customWidth="1"/>
    <col min="518" max="518" width="13.77734375" style="1" customWidth="1"/>
    <col min="519" max="519" width="12.21875" style="1" customWidth="1"/>
    <col min="520" max="520" width="42.77734375" style="1" customWidth="1"/>
    <col min="521" max="522" width="4.44140625" style="1" customWidth="1"/>
    <col min="523" max="524" width="10.77734375" style="1" customWidth="1"/>
    <col min="525" max="525" width="6.44140625" style="1" customWidth="1"/>
    <col min="526" max="526" width="25.21875" style="1" customWidth="1"/>
    <col min="527" max="768" width="8.88671875" style="1"/>
    <col min="769" max="769" width="4.44140625" style="1" customWidth="1"/>
    <col min="770" max="770" width="13" style="1" customWidth="1"/>
    <col min="771" max="771" width="7.33203125" style="1" customWidth="1"/>
    <col min="772" max="772" width="8.88671875" style="1" customWidth="1"/>
    <col min="773" max="773" width="10.21875" style="1" customWidth="1"/>
    <col min="774" max="774" width="13.77734375" style="1" customWidth="1"/>
    <col min="775" max="775" width="12.21875" style="1" customWidth="1"/>
    <col min="776" max="776" width="42.77734375" style="1" customWidth="1"/>
    <col min="777" max="778" width="4.44140625" style="1" customWidth="1"/>
    <col min="779" max="780" width="10.77734375" style="1" customWidth="1"/>
    <col min="781" max="781" width="6.44140625" style="1" customWidth="1"/>
    <col min="782" max="782" width="25.21875" style="1" customWidth="1"/>
    <col min="783" max="1024" width="8.88671875" style="1"/>
    <col min="1025" max="1025" width="4.44140625" style="1" customWidth="1"/>
    <col min="1026" max="1026" width="13" style="1" customWidth="1"/>
    <col min="1027" max="1027" width="7.33203125" style="1" customWidth="1"/>
    <col min="1028" max="1028" width="8.88671875" style="1" customWidth="1"/>
    <col min="1029" max="1029" width="10.21875" style="1" customWidth="1"/>
    <col min="1030" max="1030" width="13.77734375" style="1" customWidth="1"/>
    <col min="1031" max="1031" width="12.21875" style="1" customWidth="1"/>
    <col min="1032" max="1032" width="42.77734375" style="1" customWidth="1"/>
    <col min="1033" max="1034" width="4.44140625" style="1" customWidth="1"/>
    <col min="1035" max="1036" width="10.77734375" style="1" customWidth="1"/>
    <col min="1037" max="1037" width="6.44140625" style="1" customWidth="1"/>
    <col min="1038" max="1038" width="25.21875" style="1" customWidth="1"/>
    <col min="1039" max="1280" width="8.88671875" style="1"/>
    <col min="1281" max="1281" width="4.44140625" style="1" customWidth="1"/>
    <col min="1282" max="1282" width="13" style="1" customWidth="1"/>
    <col min="1283" max="1283" width="7.33203125" style="1" customWidth="1"/>
    <col min="1284" max="1284" width="8.88671875" style="1" customWidth="1"/>
    <col min="1285" max="1285" width="10.21875" style="1" customWidth="1"/>
    <col min="1286" max="1286" width="13.77734375" style="1" customWidth="1"/>
    <col min="1287" max="1287" width="12.21875" style="1" customWidth="1"/>
    <col min="1288" max="1288" width="42.77734375" style="1" customWidth="1"/>
    <col min="1289" max="1290" width="4.44140625" style="1" customWidth="1"/>
    <col min="1291" max="1292" width="10.77734375" style="1" customWidth="1"/>
    <col min="1293" max="1293" width="6.44140625" style="1" customWidth="1"/>
    <col min="1294" max="1294" width="25.21875" style="1" customWidth="1"/>
    <col min="1295" max="1536" width="8.88671875" style="1"/>
    <col min="1537" max="1537" width="4.44140625" style="1" customWidth="1"/>
    <col min="1538" max="1538" width="13" style="1" customWidth="1"/>
    <col min="1539" max="1539" width="7.33203125" style="1" customWidth="1"/>
    <col min="1540" max="1540" width="8.88671875" style="1" customWidth="1"/>
    <col min="1541" max="1541" width="10.21875" style="1" customWidth="1"/>
    <col min="1542" max="1542" width="13.77734375" style="1" customWidth="1"/>
    <col min="1543" max="1543" width="12.21875" style="1" customWidth="1"/>
    <col min="1544" max="1544" width="42.77734375" style="1" customWidth="1"/>
    <col min="1545" max="1546" width="4.44140625" style="1" customWidth="1"/>
    <col min="1547" max="1548" width="10.77734375" style="1" customWidth="1"/>
    <col min="1549" max="1549" width="6.44140625" style="1" customWidth="1"/>
    <col min="1550" max="1550" width="25.21875" style="1" customWidth="1"/>
    <col min="1551" max="1792" width="8.88671875" style="1"/>
    <col min="1793" max="1793" width="4.44140625" style="1" customWidth="1"/>
    <col min="1794" max="1794" width="13" style="1" customWidth="1"/>
    <col min="1795" max="1795" width="7.33203125" style="1" customWidth="1"/>
    <col min="1796" max="1796" width="8.88671875" style="1" customWidth="1"/>
    <col min="1797" max="1797" width="10.21875" style="1" customWidth="1"/>
    <col min="1798" max="1798" width="13.77734375" style="1" customWidth="1"/>
    <col min="1799" max="1799" width="12.21875" style="1" customWidth="1"/>
    <col min="1800" max="1800" width="42.77734375" style="1" customWidth="1"/>
    <col min="1801" max="1802" width="4.44140625" style="1" customWidth="1"/>
    <col min="1803" max="1804" width="10.77734375" style="1" customWidth="1"/>
    <col min="1805" max="1805" width="6.44140625" style="1" customWidth="1"/>
    <col min="1806" max="1806" width="25.21875" style="1" customWidth="1"/>
    <col min="1807" max="2048" width="8.88671875" style="1"/>
    <col min="2049" max="2049" width="4.44140625" style="1" customWidth="1"/>
    <col min="2050" max="2050" width="13" style="1" customWidth="1"/>
    <col min="2051" max="2051" width="7.33203125" style="1" customWidth="1"/>
    <col min="2052" max="2052" width="8.88671875" style="1" customWidth="1"/>
    <col min="2053" max="2053" width="10.21875" style="1" customWidth="1"/>
    <col min="2054" max="2054" width="13.77734375" style="1" customWidth="1"/>
    <col min="2055" max="2055" width="12.21875" style="1" customWidth="1"/>
    <col min="2056" max="2056" width="42.77734375" style="1" customWidth="1"/>
    <col min="2057" max="2058" width="4.44140625" style="1" customWidth="1"/>
    <col min="2059" max="2060" width="10.77734375" style="1" customWidth="1"/>
    <col min="2061" max="2061" width="6.44140625" style="1" customWidth="1"/>
    <col min="2062" max="2062" width="25.21875" style="1" customWidth="1"/>
    <col min="2063" max="2304" width="8.88671875" style="1"/>
    <col min="2305" max="2305" width="4.44140625" style="1" customWidth="1"/>
    <col min="2306" max="2306" width="13" style="1" customWidth="1"/>
    <col min="2307" max="2307" width="7.33203125" style="1" customWidth="1"/>
    <col min="2308" max="2308" width="8.88671875" style="1" customWidth="1"/>
    <col min="2309" max="2309" width="10.21875" style="1" customWidth="1"/>
    <col min="2310" max="2310" width="13.77734375" style="1" customWidth="1"/>
    <col min="2311" max="2311" width="12.21875" style="1" customWidth="1"/>
    <col min="2312" max="2312" width="42.77734375" style="1" customWidth="1"/>
    <col min="2313" max="2314" width="4.44140625" style="1" customWidth="1"/>
    <col min="2315" max="2316" width="10.77734375" style="1" customWidth="1"/>
    <col min="2317" max="2317" width="6.44140625" style="1" customWidth="1"/>
    <col min="2318" max="2318" width="25.21875" style="1" customWidth="1"/>
    <col min="2319" max="2560" width="8.88671875" style="1"/>
    <col min="2561" max="2561" width="4.44140625" style="1" customWidth="1"/>
    <col min="2562" max="2562" width="13" style="1" customWidth="1"/>
    <col min="2563" max="2563" width="7.33203125" style="1" customWidth="1"/>
    <col min="2564" max="2564" width="8.88671875" style="1" customWidth="1"/>
    <col min="2565" max="2565" width="10.21875" style="1" customWidth="1"/>
    <col min="2566" max="2566" width="13.77734375" style="1" customWidth="1"/>
    <col min="2567" max="2567" width="12.21875" style="1" customWidth="1"/>
    <col min="2568" max="2568" width="42.77734375" style="1" customWidth="1"/>
    <col min="2569" max="2570" width="4.44140625" style="1" customWidth="1"/>
    <col min="2571" max="2572" width="10.77734375" style="1" customWidth="1"/>
    <col min="2573" max="2573" width="6.44140625" style="1" customWidth="1"/>
    <col min="2574" max="2574" width="25.21875" style="1" customWidth="1"/>
    <col min="2575" max="2816" width="8.88671875" style="1"/>
    <col min="2817" max="2817" width="4.44140625" style="1" customWidth="1"/>
    <col min="2818" max="2818" width="13" style="1" customWidth="1"/>
    <col min="2819" max="2819" width="7.33203125" style="1" customWidth="1"/>
    <col min="2820" max="2820" width="8.88671875" style="1" customWidth="1"/>
    <col min="2821" max="2821" width="10.21875" style="1" customWidth="1"/>
    <col min="2822" max="2822" width="13.77734375" style="1" customWidth="1"/>
    <col min="2823" max="2823" width="12.21875" style="1" customWidth="1"/>
    <col min="2824" max="2824" width="42.77734375" style="1" customWidth="1"/>
    <col min="2825" max="2826" width="4.44140625" style="1" customWidth="1"/>
    <col min="2827" max="2828" width="10.77734375" style="1" customWidth="1"/>
    <col min="2829" max="2829" width="6.44140625" style="1" customWidth="1"/>
    <col min="2830" max="2830" width="25.21875" style="1" customWidth="1"/>
    <col min="2831" max="3072" width="8.88671875" style="1"/>
    <col min="3073" max="3073" width="4.44140625" style="1" customWidth="1"/>
    <col min="3074" max="3074" width="13" style="1" customWidth="1"/>
    <col min="3075" max="3075" width="7.33203125" style="1" customWidth="1"/>
    <col min="3076" max="3076" width="8.88671875" style="1" customWidth="1"/>
    <col min="3077" max="3077" width="10.21875" style="1" customWidth="1"/>
    <col min="3078" max="3078" width="13.77734375" style="1" customWidth="1"/>
    <col min="3079" max="3079" width="12.21875" style="1" customWidth="1"/>
    <col min="3080" max="3080" width="42.77734375" style="1" customWidth="1"/>
    <col min="3081" max="3082" width="4.44140625" style="1" customWidth="1"/>
    <col min="3083" max="3084" width="10.77734375" style="1" customWidth="1"/>
    <col min="3085" max="3085" width="6.44140625" style="1" customWidth="1"/>
    <col min="3086" max="3086" width="25.21875" style="1" customWidth="1"/>
    <col min="3087" max="3328" width="8.88671875" style="1"/>
    <col min="3329" max="3329" width="4.44140625" style="1" customWidth="1"/>
    <col min="3330" max="3330" width="13" style="1" customWidth="1"/>
    <col min="3331" max="3331" width="7.33203125" style="1" customWidth="1"/>
    <col min="3332" max="3332" width="8.88671875" style="1" customWidth="1"/>
    <col min="3333" max="3333" width="10.21875" style="1" customWidth="1"/>
    <col min="3334" max="3334" width="13.77734375" style="1" customWidth="1"/>
    <col min="3335" max="3335" width="12.21875" style="1" customWidth="1"/>
    <col min="3336" max="3336" width="42.77734375" style="1" customWidth="1"/>
    <col min="3337" max="3338" width="4.44140625" style="1" customWidth="1"/>
    <col min="3339" max="3340" width="10.77734375" style="1" customWidth="1"/>
    <col min="3341" max="3341" width="6.44140625" style="1" customWidth="1"/>
    <col min="3342" max="3342" width="25.21875" style="1" customWidth="1"/>
    <col min="3343" max="3584" width="8.88671875" style="1"/>
    <col min="3585" max="3585" width="4.44140625" style="1" customWidth="1"/>
    <col min="3586" max="3586" width="13" style="1" customWidth="1"/>
    <col min="3587" max="3587" width="7.33203125" style="1" customWidth="1"/>
    <col min="3588" max="3588" width="8.88671875" style="1" customWidth="1"/>
    <col min="3589" max="3589" width="10.21875" style="1" customWidth="1"/>
    <col min="3590" max="3590" width="13.77734375" style="1" customWidth="1"/>
    <col min="3591" max="3591" width="12.21875" style="1" customWidth="1"/>
    <col min="3592" max="3592" width="42.77734375" style="1" customWidth="1"/>
    <col min="3593" max="3594" width="4.44140625" style="1" customWidth="1"/>
    <col min="3595" max="3596" width="10.77734375" style="1" customWidth="1"/>
    <col min="3597" max="3597" width="6.44140625" style="1" customWidth="1"/>
    <col min="3598" max="3598" width="25.21875" style="1" customWidth="1"/>
    <col min="3599" max="3840" width="8.88671875" style="1"/>
    <col min="3841" max="3841" width="4.44140625" style="1" customWidth="1"/>
    <col min="3842" max="3842" width="13" style="1" customWidth="1"/>
    <col min="3843" max="3843" width="7.33203125" style="1" customWidth="1"/>
    <col min="3844" max="3844" width="8.88671875" style="1" customWidth="1"/>
    <col min="3845" max="3845" width="10.21875" style="1" customWidth="1"/>
    <col min="3846" max="3846" width="13.77734375" style="1" customWidth="1"/>
    <col min="3847" max="3847" width="12.21875" style="1" customWidth="1"/>
    <col min="3848" max="3848" width="42.77734375" style="1" customWidth="1"/>
    <col min="3849" max="3850" width="4.44140625" style="1" customWidth="1"/>
    <col min="3851" max="3852" width="10.77734375" style="1" customWidth="1"/>
    <col min="3853" max="3853" width="6.44140625" style="1" customWidth="1"/>
    <col min="3854" max="3854" width="25.21875" style="1" customWidth="1"/>
    <col min="3855" max="4096" width="8.88671875" style="1"/>
    <col min="4097" max="4097" width="4.44140625" style="1" customWidth="1"/>
    <col min="4098" max="4098" width="13" style="1" customWidth="1"/>
    <col min="4099" max="4099" width="7.33203125" style="1" customWidth="1"/>
    <col min="4100" max="4100" width="8.88671875" style="1" customWidth="1"/>
    <col min="4101" max="4101" width="10.21875" style="1" customWidth="1"/>
    <col min="4102" max="4102" width="13.77734375" style="1" customWidth="1"/>
    <col min="4103" max="4103" width="12.21875" style="1" customWidth="1"/>
    <col min="4104" max="4104" width="42.77734375" style="1" customWidth="1"/>
    <col min="4105" max="4106" width="4.44140625" style="1" customWidth="1"/>
    <col min="4107" max="4108" width="10.77734375" style="1" customWidth="1"/>
    <col min="4109" max="4109" width="6.44140625" style="1" customWidth="1"/>
    <col min="4110" max="4110" width="25.21875" style="1" customWidth="1"/>
    <col min="4111" max="4352" width="8.88671875" style="1"/>
    <col min="4353" max="4353" width="4.44140625" style="1" customWidth="1"/>
    <col min="4354" max="4354" width="13" style="1" customWidth="1"/>
    <col min="4355" max="4355" width="7.33203125" style="1" customWidth="1"/>
    <col min="4356" max="4356" width="8.88671875" style="1" customWidth="1"/>
    <col min="4357" max="4357" width="10.21875" style="1" customWidth="1"/>
    <col min="4358" max="4358" width="13.77734375" style="1" customWidth="1"/>
    <col min="4359" max="4359" width="12.21875" style="1" customWidth="1"/>
    <col min="4360" max="4360" width="42.77734375" style="1" customWidth="1"/>
    <col min="4361" max="4362" width="4.44140625" style="1" customWidth="1"/>
    <col min="4363" max="4364" width="10.77734375" style="1" customWidth="1"/>
    <col min="4365" max="4365" width="6.44140625" style="1" customWidth="1"/>
    <col min="4366" max="4366" width="25.21875" style="1" customWidth="1"/>
    <col min="4367" max="4608" width="8.88671875" style="1"/>
    <col min="4609" max="4609" width="4.44140625" style="1" customWidth="1"/>
    <col min="4610" max="4610" width="13" style="1" customWidth="1"/>
    <col min="4611" max="4611" width="7.33203125" style="1" customWidth="1"/>
    <col min="4612" max="4612" width="8.88671875" style="1" customWidth="1"/>
    <col min="4613" max="4613" width="10.21875" style="1" customWidth="1"/>
    <col min="4614" max="4614" width="13.77734375" style="1" customWidth="1"/>
    <col min="4615" max="4615" width="12.21875" style="1" customWidth="1"/>
    <col min="4616" max="4616" width="42.77734375" style="1" customWidth="1"/>
    <col min="4617" max="4618" width="4.44140625" style="1" customWidth="1"/>
    <col min="4619" max="4620" width="10.77734375" style="1" customWidth="1"/>
    <col min="4621" max="4621" width="6.44140625" style="1" customWidth="1"/>
    <col min="4622" max="4622" width="25.21875" style="1" customWidth="1"/>
    <col min="4623" max="4864" width="8.88671875" style="1"/>
    <col min="4865" max="4865" width="4.44140625" style="1" customWidth="1"/>
    <col min="4866" max="4866" width="13" style="1" customWidth="1"/>
    <col min="4867" max="4867" width="7.33203125" style="1" customWidth="1"/>
    <col min="4868" max="4868" width="8.88671875" style="1" customWidth="1"/>
    <col min="4869" max="4869" width="10.21875" style="1" customWidth="1"/>
    <col min="4870" max="4870" width="13.77734375" style="1" customWidth="1"/>
    <col min="4871" max="4871" width="12.21875" style="1" customWidth="1"/>
    <col min="4872" max="4872" width="42.77734375" style="1" customWidth="1"/>
    <col min="4873" max="4874" width="4.44140625" style="1" customWidth="1"/>
    <col min="4875" max="4876" width="10.77734375" style="1" customWidth="1"/>
    <col min="4877" max="4877" width="6.44140625" style="1" customWidth="1"/>
    <col min="4878" max="4878" width="25.21875" style="1" customWidth="1"/>
    <col min="4879" max="5120" width="8.88671875" style="1"/>
    <col min="5121" max="5121" width="4.44140625" style="1" customWidth="1"/>
    <col min="5122" max="5122" width="13" style="1" customWidth="1"/>
    <col min="5123" max="5123" width="7.33203125" style="1" customWidth="1"/>
    <col min="5124" max="5124" width="8.88671875" style="1" customWidth="1"/>
    <col min="5125" max="5125" width="10.21875" style="1" customWidth="1"/>
    <col min="5126" max="5126" width="13.77734375" style="1" customWidth="1"/>
    <col min="5127" max="5127" width="12.21875" style="1" customWidth="1"/>
    <col min="5128" max="5128" width="42.77734375" style="1" customWidth="1"/>
    <col min="5129" max="5130" width="4.44140625" style="1" customWidth="1"/>
    <col min="5131" max="5132" width="10.77734375" style="1" customWidth="1"/>
    <col min="5133" max="5133" width="6.44140625" style="1" customWidth="1"/>
    <col min="5134" max="5134" width="25.21875" style="1" customWidth="1"/>
    <col min="5135" max="5376" width="8.88671875" style="1"/>
    <col min="5377" max="5377" width="4.44140625" style="1" customWidth="1"/>
    <col min="5378" max="5378" width="13" style="1" customWidth="1"/>
    <col min="5379" max="5379" width="7.33203125" style="1" customWidth="1"/>
    <col min="5380" max="5380" width="8.88671875" style="1" customWidth="1"/>
    <col min="5381" max="5381" width="10.21875" style="1" customWidth="1"/>
    <col min="5382" max="5382" width="13.77734375" style="1" customWidth="1"/>
    <col min="5383" max="5383" width="12.21875" style="1" customWidth="1"/>
    <col min="5384" max="5384" width="42.77734375" style="1" customWidth="1"/>
    <col min="5385" max="5386" width="4.44140625" style="1" customWidth="1"/>
    <col min="5387" max="5388" width="10.77734375" style="1" customWidth="1"/>
    <col min="5389" max="5389" width="6.44140625" style="1" customWidth="1"/>
    <col min="5390" max="5390" width="25.21875" style="1" customWidth="1"/>
    <col min="5391" max="5632" width="8.88671875" style="1"/>
    <col min="5633" max="5633" width="4.44140625" style="1" customWidth="1"/>
    <col min="5634" max="5634" width="13" style="1" customWidth="1"/>
    <col min="5635" max="5635" width="7.33203125" style="1" customWidth="1"/>
    <col min="5636" max="5636" width="8.88671875" style="1" customWidth="1"/>
    <col min="5637" max="5637" width="10.21875" style="1" customWidth="1"/>
    <col min="5638" max="5638" width="13.77734375" style="1" customWidth="1"/>
    <col min="5639" max="5639" width="12.21875" style="1" customWidth="1"/>
    <col min="5640" max="5640" width="42.77734375" style="1" customWidth="1"/>
    <col min="5641" max="5642" width="4.44140625" style="1" customWidth="1"/>
    <col min="5643" max="5644" width="10.77734375" style="1" customWidth="1"/>
    <col min="5645" max="5645" width="6.44140625" style="1" customWidth="1"/>
    <col min="5646" max="5646" width="25.21875" style="1" customWidth="1"/>
    <col min="5647" max="5888" width="8.88671875" style="1"/>
    <col min="5889" max="5889" width="4.44140625" style="1" customWidth="1"/>
    <col min="5890" max="5890" width="13" style="1" customWidth="1"/>
    <col min="5891" max="5891" width="7.33203125" style="1" customWidth="1"/>
    <col min="5892" max="5892" width="8.88671875" style="1" customWidth="1"/>
    <col min="5893" max="5893" width="10.21875" style="1" customWidth="1"/>
    <col min="5894" max="5894" width="13.77734375" style="1" customWidth="1"/>
    <col min="5895" max="5895" width="12.21875" style="1" customWidth="1"/>
    <col min="5896" max="5896" width="42.77734375" style="1" customWidth="1"/>
    <col min="5897" max="5898" width="4.44140625" style="1" customWidth="1"/>
    <col min="5899" max="5900" width="10.77734375" style="1" customWidth="1"/>
    <col min="5901" max="5901" width="6.44140625" style="1" customWidth="1"/>
    <col min="5902" max="5902" width="25.21875" style="1" customWidth="1"/>
    <col min="5903" max="6144" width="8.88671875" style="1"/>
    <col min="6145" max="6145" width="4.44140625" style="1" customWidth="1"/>
    <col min="6146" max="6146" width="13" style="1" customWidth="1"/>
    <col min="6147" max="6147" width="7.33203125" style="1" customWidth="1"/>
    <col min="6148" max="6148" width="8.88671875" style="1" customWidth="1"/>
    <col min="6149" max="6149" width="10.21875" style="1" customWidth="1"/>
    <col min="6150" max="6150" width="13.77734375" style="1" customWidth="1"/>
    <col min="6151" max="6151" width="12.21875" style="1" customWidth="1"/>
    <col min="6152" max="6152" width="42.77734375" style="1" customWidth="1"/>
    <col min="6153" max="6154" width="4.44140625" style="1" customWidth="1"/>
    <col min="6155" max="6156" width="10.77734375" style="1" customWidth="1"/>
    <col min="6157" max="6157" width="6.44140625" style="1" customWidth="1"/>
    <col min="6158" max="6158" width="25.21875" style="1" customWidth="1"/>
    <col min="6159" max="6400" width="8.88671875" style="1"/>
    <col min="6401" max="6401" width="4.44140625" style="1" customWidth="1"/>
    <col min="6402" max="6402" width="13" style="1" customWidth="1"/>
    <col min="6403" max="6403" width="7.33203125" style="1" customWidth="1"/>
    <col min="6404" max="6404" width="8.88671875" style="1" customWidth="1"/>
    <col min="6405" max="6405" width="10.21875" style="1" customWidth="1"/>
    <col min="6406" max="6406" width="13.77734375" style="1" customWidth="1"/>
    <col min="6407" max="6407" width="12.21875" style="1" customWidth="1"/>
    <col min="6408" max="6408" width="42.77734375" style="1" customWidth="1"/>
    <col min="6409" max="6410" width="4.44140625" style="1" customWidth="1"/>
    <col min="6411" max="6412" width="10.77734375" style="1" customWidth="1"/>
    <col min="6413" max="6413" width="6.44140625" style="1" customWidth="1"/>
    <col min="6414" max="6414" width="25.21875" style="1" customWidth="1"/>
    <col min="6415" max="6656" width="8.88671875" style="1"/>
    <col min="6657" max="6657" width="4.44140625" style="1" customWidth="1"/>
    <col min="6658" max="6658" width="13" style="1" customWidth="1"/>
    <col min="6659" max="6659" width="7.33203125" style="1" customWidth="1"/>
    <col min="6660" max="6660" width="8.88671875" style="1" customWidth="1"/>
    <col min="6661" max="6661" width="10.21875" style="1" customWidth="1"/>
    <col min="6662" max="6662" width="13.77734375" style="1" customWidth="1"/>
    <col min="6663" max="6663" width="12.21875" style="1" customWidth="1"/>
    <col min="6664" max="6664" width="42.77734375" style="1" customWidth="1"/>
    <col min="6665" max="6666" width="4.44140625" style="1" customWidth="1"/>
    <col min="6667" max="6668" width="10.77734375" style="1" customWidth="1"/>
    <col min="6669" max="6669" width="6.44140625" style="1" customWidth="1"/>
    <col min="6670" max="6670" width="25.21875" style="1" customWidth="1"/>
    <col min="6671" max="6912" width="8.88671875" style="1"/>
    <col min="6913" max="6913" width="4.44140625" style="1" customWidth="1"/>
    <col min="6914" max="6914" width="13" style="1" customWidth="1"/>
    <col min="6915" max="6915" width="7.33203125" style="1" customWidth="1"/>
    <col min="6916" max="6916" width="8.88671875" style="1" customWidth="1"/>
    <col min="6917" max="6917" width="10.21875" style="1" customWidth="1"/>
    <col min="6918" max="6918" width="13.77734375" style="1" customWidth="1"/>
    <col min="6919" max="6919" width="12.21875" style="1" customWidth="1"/>
    <col min="6920" max="6920" width="42.77734375" style="1" customWidth="1"/>
    <col min="6921" max="6922" width="4.44140625" style="1" customWidth="1"/>
    <col min="6923" max="6924" width="10.77734375" style="1" customWidth="1"/>
    <col min="6925" max="6925" width="6.44140625" style="1" customWidth="1"/>
    <col min="6926" max="6926" width="25.21875" style="1" customWidth="1"/>
    <col min="6927" max="7168" width="8.88671875" style="1"/>
    <col min="7169" max="7169" width="4.44140625" style="1" customWidth="1"/>
    <col min="7170" max="7170" width="13" style="1" customWidth="1"/>
    <col min="7171" max="7171" width="7.33203125" style="1" customWidth="1"/>
    <col min="7172" max="7172" width="8.88671875" style="1" customWidth="1"/>
    <col min="7173" max="7173" width="10.21875" style="1" customWidth="1"/>
    <col min="7174" max="7174" width="13.77734375" style="1" customWidth="1"/>
    <col min="7175" max="7175" width="12.21875" style="1" customWidth="1"/>
    <col min="7176" max="7176" width="42.77734375" style="1" customWidth="1"/>
    <col min="7177" max="7178" width="4.44140625" style="1" customWidth="1"/>
    <col min="7179" max="7180" width="10.77734375" style="1" customWidth="1"/>
    <col min="7181" max="7181" width="6.44140625" style="1" customWidth="1"/>
    <col min="7182" max="7182" width="25.21875" style="1" customWidth="1"/>
    <col min="7183" max="7424" width="8.88671875" style="1"/>
    <col min="7425" max="7425" width="4.44140625" style="1" customWidth="1"/>
    <col min="7426" max="7426" width="13" style="1" customWidth="1"/>
    <col min="7427" max="7427" width="7.33203125" style="1" customWidth="1"/>
    <col min="7428" max="7428" width="8.88671875" style="1" customWidth="1"/>
    <col min="7429" max="7429" width="10.21875" style="1" customWidth="1"/>
    <col min="7430" max="7430" width="13.77734375" style="1" customWidth="1"/>
    <col min="7431" max="7431" width="12.21875" style="1" customWidth="1"/>
    <col min="7432" max="7432" width="42.77734375" style="1" customWidth="1"/>
    <col min="7433" max="7434" width="4.44140625" style="1" customWidth="1"/>
    <col min="7435" max="7436" width="10.77734375" style="1" customWidth="1"/>
    <col min="7437" max="7437" width="6.44140625" style="1" customWidth="1"/>
    <col min="7438" max="7438" width="25.21875" style="1" customWidth="1"/>
    <col min="7439" max="7680" width="8.88671875" style="1"/>
    <col min="7681" max="7681" width="4.44140625" style="1" customWidth="1"/>
    <col min="7682" max="7682" width="13" style="1" customWidth="1"/>
    <col min="7683" max="7683" width="7.33203125" style="1" customWidth="1"/>
    <col min="7684" max="7684" width="8.88671875" style="1" customWidth="1"/>
    <col min="7685" max="7685" width="10.21875" style="1" customWidth="1"/>
    <col min="7686" max="7686" width="13.77734375" style="1" customWidth="1"/>
    <col min="7687" max="7687" width="12.21875" style="1" customWidth="1"/>
    <col min="7688" max="7688" width="42.77734375" style="1" customWidth="1"/>
    <col min="7689" max="7690" width="4.44140625" style="1" customWidth="1"/>
    <col min="7691" max="7692" width="10.77734375" style="1" customWidth="1"/>
    <col min="7693" max="7693" width="6.44140625" style="1" customWidth="1"/>
    <col min="7694" max="7694" width="25.21875" style="1" customWidth="1"/>
    <col min="7695" max="7936" width="8.88671875" style="1"/>
    <col min="7937" max="7937" width="4.44140625" style="1" customWidth="1"/>
    <col min="7938" max="7938" width="13" style="1" customWidth="1"/>
    <col min="7939" max="7939" width="7.33203125" style="1" customWidth="1"/>
    <col min="7940" max="7940" width="8.88671875" style="1" customWidth="1"/>
    <col min="7941" max="7941" width="10.21875" style="1" customWidth="1"/>
    <col min="7942" max="7942" width="13.77734375" style="1" customWidth="1"/>
    <col min="7943" max="7943" width="12.21875" style="1" customWidth="1"/>
    <col min="7944" max="7944" width="42.77734375" style="1" customWidth="1"/>
    <col min="7945" max="7946" width="4.44140625" style="1" customWidth="1"/>
    <col min="7947" max="7948" width="10.77734375" style="1" customWidth="1"/>
    <col min="7949" max="7949" width="6.44140625" style="1" customWidth="1"/>
    <col min="7950" max="7950" width="25.21875" style="1" customWidth="1"/>
    <col min="7951" max="8192" width="8.88671875" style="1"/>
    <col min="8193" max="8193" width="4.44140625" style="1" customWidth="1"/>
    <col min="8194" max="8194" width="13" style="1" customWidth="1"/>
    <col min="8195" max="8195" width="7.33203125" style="1" customWidth="1"/>
    <col min="8196" max="8196" width="8.88671875" style="1" customWidth="1"/>
    <col min="8197" max="8197" width="10.21875" style="1" customWidth="1"/>
    <col min="8198" max="8198" width="13.77734375" style="1" customWidth="1"/>
    <col min="8199" max="8199" width="12.21875" style="1" customWidth="1"/>
    <col min="8200" max="8200" width="42.77734375" style="1" customWidth="1"/>
    <col min="8201" max="8202" width="4.44140625" style="1" customWidth="1"/>
    <col min="8203" max="8204" width="10.77734375" style="1" customWidth="1"/>
    <col min="8205" max="8205" width="6.44140625" style="1" customWidth="1"/>
    <col min="8206" max="8206" width="25.21875" style="1" customWidth="1"/>
    <col min="8207" max="8448" width="8.88671875" style="1"/>
    <col min="8449" max="8449" width="4.44140625" style="1" customWidth="1"/>
    <col min="8450" max="8450" width="13" style="1" customWidth="1"/>
    <col min="8451" max="8451" width="7.33203125" style="1" customWidth="1"/>
    <col min="8452" max="8452" width="8.88671875" style="1" customWidth="1"/>
    <col min="8453" max="8453" width="10.21875" style="1" customWidth="1"/>
    <col min="8454" max="8454" width="13.77734375" style="1" customWidth="1"/>
    <col min="8455" max="8455" width="12.21875" style="1" customWidth="1"/>
    <col min="8456" max="8456" width="42.77734375" style="1" customWidth="1"/>
    <col min="8457" max="8458" width="4.44140625" style="1" customWidth="1"/>
    <col min="8459" max="8460" width="10.77734375" style="1" customWidth="1"/>
    <col min="8461" max="8461" width="6.44140625" style="1" customWidth="1"/>
    <col min="8462" max="8462" width="25.21875" style="1" customWidth="1"/>
    <col min="8463" max="8704" width="8.88671875" style="1"/>
    <col min="8705" max="8705" width="4.44140625" style="1" customWidth="1"/>
    <col min="8706" max="8706" width="13" style="1" customWidth="1"/>
    <col min="8707" max="8707" width="7.33203125" style="1" customWidth="1"/>
    <col min="8708" max="8708" width="8.88671875" style="1" customWidth="1"/>
    <col min="8709" max="8709" width="10.21875" style="1" customWidth="1"/>
    <col min="8710" max="8710" width="13.77734375" style="1" customWidth="1"/>
    <col min="8711" max="8711" width="12.21875" style="1" customWidth="1"/>
    <col min="8712" max="8712" width="42.77734375" style="1" customWidth="1"/>
    <col min="8713" max="8714" width="4.44140625" style="1" customWidth="1"/>
    <col min="8715" max="8716" width="10.77734375" style="1" customWidth="1"/>
    <col min="8717" max="8717" width="6.44140625" style="1" customWidth="1"/>
    <col min="8718" max="8718" width="25.21875" style="1" customWidth="1"/>
    <col min="8719" max="8960" width="8.88671875" style="1"/>
    <col min="8961" max="8961" width="4.44140625" style="1" customWidth="1"/>
    <col min="8962" max="8962" width="13" style="1" customWidth="1"/>
    <col min="8963" max="8963" width="7.33203125" style="1" customWidth="1"/>
    <col min="8964" max="8964" width="8.88671875" style="1" customWidth="1"/>
    <col min="8965" max="8965" width="10.21875" style="1" customWidth="1"/>
    <col min="8966" max="8966" width="13.77734375" style="1" customWidth="1"/>
    <col min="8967" max="8967" width="12.21875" style="1" customWidth="1"/>
    <col min="8968" max="8968" width="42.77734375" style="1" customWidth="1"/>
    <col min="8969" max="8970" width="4.44140625" style="1" customWidth="1"/>
    <col min="8971" max="8972" width="10.77734375" style="1" customWidth="1"/>
    <col min="8973" max="8973" width="6.44140625" style="1" customWidth="1"/>
    <col min="8974" max="8974" width="25.21875" style="1" customWidth="1"/>
    <col min="8975" max="9216" width="8.88671875" style="1"/>
    <col min="9217" max="9217" width="4.44140625" style="1" customWidth="1"/>
    <col min="9218" max="9218" width="13" style="1" customWidth="1"/>
    <col min="9219" max="9219" width="7.33203125" style="1" customWidth="1"/>
    <col min="9220" max="9220" width="8.88671875" style="1" customWidth="1"/>
    <col min="9221" max="9221" width="10.21875" style="1" customWidth="1"/>
    <col min="9222" max="9222" width="13.77734375" style="1" customWidth="1"/>
    <col min="9223" max="9223" width="12.21875" style="1" customWidth="1"/>
    <col min="9224" max="9224" width="42.77734375" style="1" customWidth="1"/>
    <col min="9225" max="9226" width="4.44140625" style="1" customWidth="1"/>
    <col min="9227" max="9228" width="10.77734375" style="1" customWidth="1"/>
    <col min="9229" max="9229" width="6.44140625" style="1" customWidth="1"/>
    <col min="9230" max="9230" width="25.21875" style="1" customWidth="1"/>
    <col min="9231" max="9472" width="8.88671875" style="1"/>
    <col min="9473" max="9473" width="4.44140625" style="1" customWidth="1"/>
    <col min="9474" max="9474" width="13" style="1" customWidth="1"/>
    <col min="9475" max="9475" width="7.33203125" style="1" customWidth="1"/>
    <col min="9476" max="9476" width="8.88671875" style="1" customWidth="1"/>
    <col min="9477" max="9477" width="10.21875" style="1" customWidth="1"/>
    <col min="9478" max="9478" width="13.77734375" style="1" customWidth="1"/>
    <col min="9479" max="9479" width="12.21875" style="1" customWidth="1"/>
    <col min="9480" max="9480" width="42.77734375" style="1" customWidth="1"/>
    <col min="9481" max="9482" width="4.44140625" style="1" customWidth="1"/>
    <col min="9483" max="9484" width="10.77734375" style="1" customWidth="1"/>
    <col min="9485" max="9485" width="6.44140625" style="1" customWidth="1"/>
    <col min="9486" max="9486" width="25.21875" style="1" customWidth="1"/>
    <col min="9487" max="9728" width="8.88671875" style="1"/>
    <col min="9729" max="9729" width="4.44140625" style="1" customWidth="1"/>
    <col min="9730" max="9730" width="13" style="1" customWidth="1"/>
    <col min="9731" max="9731" width="7.33203125" style="1" customWidth="1"/>
    <col min="9732" max="9732" width="8.88671875" style="1" customWidth="1"/>
    <col min="9733" max="9733" width="10.21875" style="1" customWidth="1"/>
    <col min="9734" max="9734" width="13.77734375" style="1" customWidth="1"/>
    <col min="9735" max="9735" width="12.21875" style="1" customWidth="1"/>
    <col min="9736" max="9736" width="42.77734375" style="1" customWidth="1"/>
    <col min="9737" max="9738" width="4.44140625" style="1" customWidth="1"/>
    <col min="9739" max="9740" width="10.77734375" style="1" customWidth="1"/>
    <col min="9741" max="9741" width="6.44140625" style="1" customWidth="1"/>
    <col min="9742" max="9742" width="25.21875" style="1" customWidth="1"/>
    <col min="9743" max="9984" width="8.88671875" style="1"/>
    <col min="9985" max="9985" width="4.44140625" style="1" customWidth="1"/>
    <col min="9986" max="9986" width="13" style="1" customWidth="1"/>
    <col min="9987" max="9987" width="7.33203125" style="1" customWidth="1"/>
    <col min="9988" max="9988" width="8.88671875" style="1" customWidth="1"/>
    <col min="9989" max="9989" width="10.21875" style="1" customWidth="1"/>
    <col min="9990" max="9990" width="13.77734375" style="1" customWidth="1"/>
    <col min="9991" max="9991" width="12.21875" style="1" customWidth="1"/>
    <col min="9992" max="9992" width="42.77734375" style="1" customWidth="1"/>
    <col min="9993" max="9994" width="4.44140625" style="1" customWidth="1"/>
    <col min="9995" max="9996" width="10.77734375" style="1" customWidth="1"/>
    <col min="9997" max="9997" width="6.44140625" style="1" customWidth="1"/>
    <col min="9998" max="9998" width="25.21875" style="1" customWidth="1"/>
    <col min="9999" max="10240" width="8.88671875" style="1"/>
    <col min="10241" max="10241" width="4.44140625" style="1" customWidth="1"/>
    <col min="10242" max="10242" width="13" style="1" customWidth="1"/>
    <col min="10243" max="10243" width="7.33203125" style="1" customWidth="1"/>
    <col min="10244" max="10244" width="8.88671875" style="1" customWidth="1"/>
    <col min="10245" max="10245" width="10.21875" style="1" customWidth="1"/>
    <col min="10246" max="10246" width="13.77734375" style="1" customWidth="1"/>
    <col min="10247" max="10247" width="12.21875" style="1" customWidth="1"/>
    <col min="10248" max="10248" width="42.77734375" style="1" customWidth="1"/>
    <col min="10249" max="10250" width="4.44140625" style="1" customWidth="1"/>
    <col min="10251" max="10252" width="10.77734375" style="1" customWidth="1"/>
    <col min="10253" max="10253" width="6.44140625" style="1" customWidth="1"/>
    <col min="10254" max="10254" width="25.21875" style="1" customWidth="1"/>
    <col min="10255" max="10496" width="8.88671875" style="1"/>
    <col min="10497" max="10497" width="4.44140625" style="1" customWidth="1"/>
    <col min="10498" max="10498" width="13" style="1" customWidth="1"/>
    <col min="10499" max="10499" width="7.33203125" style="1" customWidth="1"/>
    <col min="10500" max="10500" width="8.88671875" style="1" customWidth="1"/>
    <col min="10501" max="10501" width="10.21875" style="1" customWidth="1"/>
    <col min="10502" max="10502" width="13.77734375" style="1" customWidth="1"/>
    <col min="10503" max="10503" width="12.21875" style="1" customWidth="1"/>
    <col min="10504" max="10504" width="42.77734375" style="1" customWidth="1"/>
    <col min="10505" max="10506" width="4.44140625" style="1" customWidth="1"/>
    <col min="10507" max="10508" width="10.77734375" style="1" customWidth="1"/>
    <col min="10509" max="10509" width="6.44140625" style="1" customWidth="1"/>
    <col min="10510" max="10510" width="25.21875" style="1" customWidth="1"/>
    <col min="10511" max="10752" width="8.88671875" style="1"/>
    <col min="10753" max="10753" width="4.44140625" style="1" customWidth="1"/>
    <col min="10754" max="10754" width="13" style="1" customWidth="1"/>
    <col min="10755" max="10755" width="7.33203125" style="1" customWidth="1"/>
    <col min="10756" max="10756" width="8.88671875" style="1" customWidth="1"/>
    <col min="10757" max="10757" width="10.21875" style="1" customWidth="1"/>
    <col min="10758" max="10758" width="13.77734375" style="1" customWidth="1"/>
    <col min="10759" max="10759" width="12.21875" style="1" customWidth="1"/>
    <col min="10760" max="10760" width="42.77734375" style="1" customWidth="1"/>
    <col min="10761" max="10762" width="4.44140625" style="1" customWidth="1"/>
    <col min="10763" max="10764" width="10.77734375" style="1" customWidth="1"/>
    <col min="10765" max="10765" width="6.44140625" style="1" customWidth="1"/>
    <col min="10766" max="10766" width="25.21875" style="1" customWidth="1"/>
    <col min="10767" max="11008" width="8.88671875" style="1"/>
    <col min="11009" max="11009" width="4.44140625" style="1" customWidth="1"/>
    <col min="11010" max="11010" width="13" style="1" customWidth="1"/>
    <col min="11011" max="11011" width="7.33203125" style="1" customWidth="1"/>
    <col min="11012" max="11012" width="8.88671875" style="1" customWidth="1"/>
    <col min="11013" max="11013" width="10.21875" style="1" customWidth="1"/>
    <col min="11014" max="11014" width="13.77734375" style="1" customWidth="1"/>
    <col min="11015" max="11015" width="12.21875" style="1" customWidth="1"/>
    <col min="11016" max="11016" width="42.77734375" style="1" customWidth="1"/>
    <col min="11017" max="11018" width="4.44140625" style="1" customWidth="1"/>
    <col min="11019" max="11020" width="10.77734375" style="1" customWidth="1"/>
    <col min="11021" max="11021" width="6.44140625" style="1" customWidth="1"/>
    <col min="11022" max="11022" width="25.21875" style="1" customWidth="1"/>
    <col min="11023" max="11264" width="8.88671875" style="1"/>
    <col min="11265" max="11265" width="4.44140625" style="1" customWidth="1"/>
    <col min="11266" max="11266" width="13" style="1" customWidth="1"/>
    <col min="11267" max="11267" width="7.33203125" style="1" customWidth="1"/>
    <col min="11268" max="11268" width="8.88671875" style="1" customWidth="1"/>
    <col min="11269" max="11269" width="10.21875" style="1" customWidth="1"/>
    <col min="11270" max="11270" width="13.77734375" style="1" customWidth="1"/>
    <col min="11271" max="11271" width="12.21875" style="1" customWidth="1"/>
    <col min="11272" max="11272" width="42.77734375" style="1" customWidth="1"/>
    <col min="11273" max="11274" width="4.44140625" style="1" customWidth="1"/>
    <col min="11275" max="11276" width="10.77734375" style="1" customWidth="1"/>
    <col min="11277" max="11277" width="6.44140625" style="1" customWidth="1"/>
    <col min="11278" max="11278" width="25.21875" style="1" customWidth="1"/>
    <col min="11279" max="11520" width="8.88671875" style="1"/>
    <col min="11521" max="11521" width="4.44140625" style="1" customWidth="1"/>
    <col min="11522" max="11522" width="13" style="1" customWidth="1"/>
    <col min="11523" max="11523" width="7.33203125" style="1" customWidth="1"/>
    <col min="11524" max="11524" width="8.88671875" style="1" customWidth="1"/>
    <col min="11525" max="11525" width="10.21875" style="1" customWidth="1"/>
    <col min="11526" max="11526" width="13.77734375" style="1" customWidth="1"/>
    <col min="11527" max="11527" width="12.21875" style="1" customWidth="1"/>
    <col min="11528" max="11528" width="42.77734375" style="1" customWidth="1"/>
    <col min="11529" max="11530" width="4.44140625" style="1" customWidth="1"/>
    <col min="11531" max="11532" width="10.77734375" style="1" customWidth="1"/>
    <col min="11533" max="11533" width="6.44140625" style="1" customWidth="1"/>
    <col min="11534" max="11534" width="25.21875" style="1" customWidth="1"/>
    <col min="11535" max="11776" width="8.88671875" style="1"/>
    <col min="11777" max="11777" width="4.44140625" style="1" customWidth="1"/>
    <col min="11778" max="11778" width="13" style="1" customWidth="1"/>
    <col min="11779" max="11779" width="7.33203125" style="1" customWidth="1"/>
    <col min="11780" max="11780" width="8.88671875" style="1" customWidth="1"/>
    <col min="11781" max="11781" width="10.21875" style="1" customWidth="1"/>
    <col min="11782" max="11782" width="13.77734375" style="1" customWidth="1"/>
    <col min="11783" max="11783" width="12.21875" style="1" customWidth="1"/>
    <col min="11784" max="11784" width="42.77734375" style="1" customWidth="1"/>
    <col min="11785" max="11786" width="4.44140625" style="1" customWidth="1"/>
    <col min="11787" max="11788" width="10.77734375" style="1" customWidth="1"/>
    <col min="11789" max="11789" width="6.44140625" style="1" customWidth="1"/>
    <col min="11790" max="11790" width="25.21875" style="1" customWidth="1"/>
    <col min="11791" max="12032" width="8.88671875" style="1"/>
    <col min="12033" max="12033" width="4.44140625" style="1" customWidth="1"/>
    <col min="12034" max="12034" width="13" style="1" customWidth="1"/>
    <col min="12035" max="12035" width="7.33203125" style="1" customWidth="1"/>
    <col min="12036" max="12036" width="8.88671875" style="1" customWidth="1"/>
    <col min="12037" max="12037" width="10.21875" style="1" customWidth="1"/>
    <col min="12038" max="12038" width="13.77734375" style="1" customWidth="1"/>
    <col min="12039" max="12039" width="12.21875" style="1" customWidth="1"/>
    <col min="12040" max="12040" width="42.77734375" style="1" customWidth="1"/>
    <col min="12041" max="12042" width="4.44140625" style="1" customWidth="1"/>
    <col min="12043" max="12044" width="10.77734375" style="1" customWidth="1"/>
    <col min="12045" max="12045" width="6.44140625" style="1" customWidth="1"/>
    <col min="12046" max="12046" width="25.21875" style="1" customWidth="1"/>
    <col min="12047" max="12288" width="8.88671875" style="1"/>
    <col min="12289" max="12289" width="4.44140625" style="1" customWidth="1"/>
    <col min="12290" max="12290" width="13" style="1" customWidth="1"/>
    <col min="12291" max="12291" width="7.33203125" style="1" customWidth="1"/>
    <col min="12292" max="12292" width="8.88671875" style="1" customWidth="1"/>
    <col min="12293" max="12293" width="10.21875" style="1" customWidth="1"/>
    <col min="12294" max="12294" width="13.77734375" style="1" customWidth="1"/>
    <col min="12295" max="12295" width="12.21875" style="1" customWidth="1"/>
    <col min="12296" max="12296" width="42.77734375" style="1" customWidth="1"/>
    <col min="12297" max="12298" width="4.44140625" style="1" customWidth="1"/>
    <col min="12299" max="12300" width="10.77734375" style="1" customWidth="1"/>
    <col min="12301" max="12301" width="6.44140625" style="1" customWidth="1"/>
    <col min="12302" max="12302" width="25.21875" style="1" customWidth="1"/>
    <col min="12303" max="12544" width="8.88671875" style="1"/>
    <col min="12545" max="12545" width="4.44140625" style="1" customWidth="1"/>
    <col min="12546" max="12546" width="13" style="1" customWidth="1"/>
    <col min="12547" max="12547" width="7.33203125" style="1" customWidth="1"/>
    <col min="12548" max="12548" width="8.88671875" style="1" customWidth="1"/>
    <col min="12549" max="12549" width="10.21875" style="1" customWidth="1"/>
    <col min="12550" max="12550" width="13.77734375" style="1" customWidth="1"/>
    <col min="12551" max="12551" width="12.21875" style="1" customWidth="1"/>
    <col min="12552" max="12552" width="42.77734375" style="1" customWidth="1"/>
    <col min="12553" max="12554" width="4.44140625" style="1" customWidth="1"/>
    <col min="12555" max="12556" width="10.77734375" style="1" customWidth="1"/>
    <col min="12557" max="12557" width="6.44140625" style="1" customWidth="1"/>
    <col min="12558" max="12558" width="25.21875" style="1" customWidth="1"/>
    <col min="12559" max="12800" width="8.88671875" style="1"/>
    <col min="12801" max="12801" width="4.44140625" style="1" customWidth="1"/>
    <col min="12802" max="12802" width="13" style="1" customWidth="1"/>
    <col min="12803" max="12803" width="7.33203125" style="1" customWidth="1"/>
    <col min="12804" max="12804" width="8.88671875" style="1" customWidth="1"/>
    <col min="12805" max="12805" width="10.21875" style="1" customWidth="1"/>
    <col min="12806" max="12806" width="13.77734375" style="1" customWidth="1"/>
    <col min="12807" max="12807" width="12.21875" style="1" customWidth="1"/>
    <col min="12808" max="12808" width="42.77734375" style="1" customWidth="1"/>
    <col min="12809" max="12810" width="4.44140625" style="1" customWidth="1"/>
    <col min="12811" max="12812" width="10.77734375" style="1" customWidth="1"/>
    <col min="12813" max="12813" width="6.44140625" style="1" customWidth="1"/>
    <col min="12814" max="12814" width="25.21875" style="1" customWidth="1"/>
    <col min="12815" max="13056" width="8.88671875" style="1"/>
    <col min="13057" max="13057" width="4.44140625" style="1" customWidth="1"/>
    <col min="13058" max="13058" width="13" style="1" customWidth="1"/>
    <col min="13059" max="13059" width="7.33203125" style="1" customWidth="1"/>
    <col min="13060" max="13060" width="8.88671875" style="1" customWidth="1"/>
    <col min="13061" max="13061" width="10.21875" style="1" customWidth="1"/>
    <col min="13062" max="13062" width="13.77734375" style="1" customWidth="1"/>
    <col min="13063" max="13063" width="12.21875" style="1" customWidth="1"/>
    <col min="13064" max="13064" width="42.77734375" style="1" customWidth="1"/>
    <col min="13065" max="13066" width="4.44140625" style="1" customWidth="1"/>
    <col min="13067" max="13068" width="10.77734375" style="1" customWidth="1"/>
    <col min="13069" max="13069" width="6.44140625" style="1" customWidth="1"/>
    <col min="13070" max="13070" width="25.21875" style="1" customWidth="1"/>
    <col min="13071" max="13312" width="8.88671875" style="1"/>
    <col min="13313" max="13313" width="4.44140625" style="1" customWidth="1"/>
    <col min="13314" max="13314" width="13" style="1" customWidth="1"/>
    <col min="13315" max="13315" width="7.33203125" style="1" customWidth="1"/>
    <col min="13316" max="13316" width="8.88671875" style="1" customWidth="1"/>
    <col min="13317" max="13317" width="10.21875" style="1" customWidth="1"/>
    <col min="13318" max="13318" width="13.77734375" style="1" customWidth="1"/>
    <col min="13319" max="13319" width="12.21875" style="1" customWidth="1"/>
    <col min="13320" max="13320" width="42.77734375" style="1" customWidth="1"/>
    <col min="13321" max="13322" width="4.44140625" style="1" customWidth="1"/>
    <col min="13323" max="13324" width="10.77734375" style="1" customWidth="1"/>
    <col min="13325" max="13325" width="6.44140625" style="1" customWidth="1"/>
    <col min="13326" max="13326" width="25.21875" style="1" customWidth="1"/>
    <col min="13327" max="13568" width="8.88671875" style="1"/>
    <col min="13569" max="13569" width="4.44140625" style="1" customWidth="1"/>
    <col min="13570" max="13570" width="13" style="1" customWidth="1"/>
    <col min="13571" max="13571" width="7.33203125" style="1" customWidth="1"/>
    <col min="13572" max="13572" width="8.88671875" style="1" customWidth="1"/>
    <col min="13573" max="13573" width="10.21875" style="1" customWidth="1"/>
    <col min="13574" max="13574" width="13.77734375" style="1" customWidth="1"/>
    <col min="13575" max="13575" width="12.21875" style="1" customWidth="1"/>
    <col min="13576" max="13576" width="42.77734375" style="1" customWidth="1"/>
    <col min="13577" max="13578" width="4.44140625" style="1" customWidth="1"/>
    <col min="13579" max="13580" width="10.77734375" style="1" customWidth="1"/>
    <col min="13581" max="13581" width="6.44140625" style="1" customWidth="1"/>
    <col min="13582" max="13582" width="25.21875" style="1" customWidth="1"/>
    <col min="13583" max="13824" width="8.88671875" style="1"/>
    <col min="13825" max="13825" width="4.44140625" style="1" customWidth="1"/>
    <col min="13826" max="13826" width="13" style="1" customWidth="1"/>
    <col min="13827" max="13827" width="7.33203125" style="1" customWidth="1"/>
    <col min="13828" max="13828" width="8.88671875" style="1" customWidth="1"/>
    <col min="13829" max="13829" width="10.21875" style="1" customWidth="1"/>
    <col min="13830" max="13830" width="13.77734375" style="1" customWidth="1"/>
    <col min="13831" max="13831" width="12.21875" style="1" customWidth="1"/>
    <col min="13832" max="13832" width="42.77734375" style="1" customWidth="1"/>
    <col min="13833" max="13834" width="4.44140625" style="1" customWidth="1"/>
    <col min="13835" max="13836" width="10.77734375" style="1" customWidth="1"/>
    <col min="13837" max="13837" width="6.44140625" style="1" customWidth="1"/>
    <col min="13838" max="13838" width="25.21875" style="1" customWidth="1"/>
    <col min="13839" max="14080" width="8.88671875" style="1"/>
    <col min="14081" max="14081" width="4.44140625" style="1" customWidth="1"/>
    <col min="14082" max="14082" width="13" style="1" customWidth="1"/>
    <col min="14083" max="14083" width="7.33203125" style="1" customWidth="1"/>
    <col min="14084" max="14084" width="8.88671875" style="1" customWidth="1"/>
    <col min="14085" max="14085" width="10.21875" style="1" customWidth="1"/>
    <col min="14086" max="14086" width="13.77734375" style="1" customWidth="1"/>
    <col min="14087" max="14087" width="12.21875" style="1" customWidth="1"/>
    <col min="14088" max="14088" width="42.77734375" style="1" customWidth="1"/>
    <col min="14089" max="14090" width="4.44140625" style="1" customWidth="1"/>
    <col min="14091" max="14092" width="10.77734375" style="1" customWidth="1"/>
    <col min="14093" max="14093" width="6.44140625" style="1" customWidth="1"/>
    <col min="14094" max="14094" width="25.21875" style="1" customWidth="1"/>
    <col min="14095" max="14336" width="8.88671875" style="1"/>
    <col min="14337" max="14337" width="4.44140625" style="1" customWidth="1"/>
    <col min="14338" max="14338" width="13" style="1" customWidth="1"/>
    <col min="14339" max="14339" width="7.33203125" style="1" customWidth="1"/>
    <col min="14340" max="14340" width="8.88671875" style="1" customWidth="1"/>
    <col min="14341" max="14341" width="10.21875" style="1" customWidth="1"/>
    <col min="14342" max="14342" width="13.77734375" style="1" customWidth="1"/>
    <col min="14343" max="14343" width="12.21875" style="1" customWidth="1"/>
    <col min="14344" max="14344" width="42.77734375" style="1" customWidth="1"/>
    <col min="14345" max="14346" width="4.44140625" style="1" customWidth="1"/>
    <col min="14347" max="14348" width="10.77734375" style="1" customWidth="1"/>
    <col min="14349" max="14349" width="6.44140625" style="1" customWidth="1"/>
    <col min="14350" max="14350" width="25.21875" style="1" customWidth="1"/>
    <col min="14351" max="14592" width="8.88671875" style="1"/>
    <col min="14593" max="14593" width="4.44140625" style="1" customWidth="1"/>
    <col min="14594" max="14594" width="13" style="1" customWidth="1"/>
    <col min="14595" max="14595" width="7.33203125" style="1" customWidth="1"/>
    <col min="14596" max="14596" width="8.88671875" style="1" customWidth="1"/>
    <col min="14597" max="14597" width="10.21875" style="1" customWidth="1"/>
    <col min="14598" max="14598" width="13.77734375" style="1" customWidth="1"/>
    <col min="14599" max="14599" width="12.21875" style="1" customWidth="1"/>
    <col min="14600" max="14600" width="42.77734375" style="1" customWidth="1"/>
    <col min="14601" max="14602" width="4.44140625" style="1" customWidth="1"/>
    <col min="14603" max="14604" width="10.77734375" style="1" customWidth="1"/>
    <col min="14605" max="14605" width="6.44140625" style="1" customWidth="1"/>
    <col min="14606" max="14606" width="25.21875" style="1" customWidth="1"/>
    <col min="14607" max="14848" width="8.88671875" style="1"/>
    <col min="14849" max="14849" width="4.44140625" style="1" customWidth="1"/>
    <col min="14850" max="14850" width="13" style="1" customWidth="1"/>
    <col min="14851" max="14851" width="7.33203125" style="1" customWidth="1"/>
    <col min="14852" max="14852" width="8.88671875" style="1" customWidth="1"/>
    <col min="14853" max="14853" width="10.21875" style="1" customWidth="1"/>
    <col min="14854" max="14854" width="13.77734375" style="1" customWidth="1"/>
    <col min="14855" max="14855" width="12.21875" style="1" customWidth="1"/>
    <col min="14856" max="14856" width="42.77734375" style="1" customWidth="1"/>
    <col min="14857" max="14858" width="4.44140625" style="1" customWidth="1"/>
    <col min="14859" max="14860" width="10.77734375" style="1" customWidth="1"/>
    <col min="14861" max="14861" width="6.44140625" style="1" customWidth="1"/>
    <col min="14862" max="14862" width="25.21875" style="1" customWidth="1"/>
    <col min="14863" max="15104" width="8.88671875" style="1"/>
    <col min="15105" max="15105" width="4.44140625" style="1" customWidth="1"/>
    <col min="15106" max="15106" width="13" style="1" customWidth="1"/>
    <col min="15107" max="15107" width="7.33203125" style="1" customWidth="1"/>
    <col min="15108" max="15108" width="8.88671875" style="1" customWidth="1"/>
    <col min="15109" max="15109" width="10.21875" style="1" customWidth="1"/>
    <col min="15110" max="15110" width="13.77734375" style="1" customWidth="1"/>
    <col min="15111" max="15111" width="12.21875" style="1" customWidth="1"/>
    <col min="15112" max="15112" width="42.77734375" style="1" customWidth="1"/>
    <col min="15113" max="15114" width="4.44140625" style="1" customWidth="1"/>
    <col min="15115" max="15116" width="10.77734375" style="1" customWidth="1"/>
    <col min="15117" max="15117" width="6.44140625" style="1" customWidth="1"/>
    <col min="15118" max="15118" width="25.21875" style="1" customWidth="1"/>
    <col min="15119" max="15360" width="8.88671875" style="1"/>
    <col min="15361" max="15361" width="4.44140625" style="1" customWidth="1"/>
    <col min="15362" max="15362" width="13" style="1" customWidth="1"/>
    <col min="15363" max="15363" width="7.33203125" style="1" customWidth="1"/>
    <col min="15364" max="15364" width="8.88671875" style="1" customWidth="1"/>
    <col min="15365" max="15365" width="10.21875" style="1" customWidth="1"/>
    <col min="15366" max="15366" width="13.77734375" style="1" customWidth="1"/>
    <col min="15367" max="15367" width="12.21875" style="1" customWidth="1"/>
    <col min="15368" max="15368" width="42.77734375" style="1" customWidth="1"/>
    <col min="15369" max="15370" width="4.44140625" style="1" customWidth="1"/>
    <col min="15371" max="15372" width="10.77734375" style="1" customWidth="1"/>
    <col min="15373" max="15373" width="6.44140625" style="1" customWidth="1"/>
    <col min="15374" max="15374" width="25.21875" style="1" customWidth="1"/>
    <col min="15375" max="15616" width="8.88671875" style="1"/>
    <col min="15617" max="15617" width="4.44140625" style="1" customWidth="1"/>
    <col min="15618" max="15618" width="13" style="1" customWidth="1"/>
    <col min="15619" max="15619" width="7.33203125" style="1" customWidth="1"/>
    <col min="15620" max="15620" width="8.88671875" style="1" customWidth="1"/>
    <col min="15621" max="15621" width="10.21875" style="1" customWidth="1"/>
    <col min="15622" max="15622" width="13.77734375" style="1" customWidth="1"/>
    <col min="15623" max="15623" width="12.21875" style="1" customWidth="1"/>
    <col min="15624" max="15624" width="42.77734375" style="1" customWidth="1"/>
    <col min="15625" max="15626" width="4.44140625" style="1" customWidth="1"/>
    <col min="15627" max="15628" width="10.77734375" style="1" customWidth="1"/>
    <col min="15629" max="15629" width="6.44140625" style="1" customWidth="1"/>
    <col min="15630" max="15630" width="25.21875" style="1" customWidth="1"/>
    <col min="15631" max="15872" width="8.88671875" style="1"/>
    <col min="15873" max="15873" width="4.44140625" style="1" customWidth="1"/>
    <col min="15874" max="15874" width="13" style="1" customWidth="1"/>
    <col min="15875" max="15875" width="7.33203125" style="1" customWidth="1"/>
    <col min="15876" max="15876" width="8.88671875" style="1" customWidth="1"/>
    <col min="15877" max="15877" width="10.21875" style="1" customWidth="1"/>
    <col min="15878" max="15878" width="13.77734375" style="1" customWidth="1"/>
    <col min="15879" max="15879" width="12.21875" style="1" customWidth="1"/>
    <col min="15880" max="15880" width="42.77734375" style="1" customWidth="1"/>
    <col min="15881" max="15882" width="4.44140625" style="1" customWidth="1"/>
    <col min="15883" max="15884" width="10.77734375" style="1" customWidth="1"/>
    <col min="15885" max="15885" width="6.44140625" style="1" customWidth="1"/>
    <col min="15886" max="15886" width="25.21875" style="1" customWidth="1"/>
    <col min="15887" max="16128" width="8.88671875" style="1"/>
    <col min="16129" max="16129" width="4.44140625" style="1" customWidth="1"/>
    <col min="16130" max="16130" width="13" style="1" customWidth="1"/>
    <col min="16131" max="16131" width="7.33203125" style="1" customWidth="1"/>
    <col min="16132" max="16132" width="8.88671875" style="1" customWidth="1"/>
    <col min="16133" max="16133" width="10.21875" style="1" customWidth="1"/>
    <col min="16134" max="16134" width="13.77734375" style="1" customWidth="1"/>
    <col min="16135" max="16135" width="12.21875" style="1" customWidth="1"/>
    <col min="16136" max="16136" width="42.77734375" style="1" customWidth="1"/>
    <col min="16137" max="16138" width="4.44140625" style="1" customWidth="1"/>
    <col min="16139" max="16140" width="10.77734375" style="1" customWidth="1"/>
    <col min="16141" max="16141" width="6.44140625" style="1" customWidth="1"/>
    <col min="16142" max="16142" width="25.21875" style="1" customWidth="1"/>
    <col min="16143" max="16384" width="8.88671875" style="1"/>
  </cols>
  <sheetData>
    <row r="1" spans="1:14" s="64" customFormat="1" ht="20.100000000000001" customHeight="1">
      <c r="A1" s="64" t="s">
        <v>10819</v>
      </c>
      <c r="B1" s="64" t="s">
        <v>10820</v>
      </c>
      <c r="C1" s="64" t="s">
        <v>10821</v>
      </c>
      <c r="D1" s="64" t="s">
        <v>10822</v>
      </c>
      <c r="E1" s="64" t="s">
        <v>10823</v>
      </c>
      <c r="F1" s="64" t="s">
        <v>10824</v>
      </c>
      <c r="G1" s="64" t="s">
        <v>10825</v>
      </c>
      <c r="H1" s="64" t="s">
        <v>10826</v>
      </c>
      <c r="I1" s="64" t="s">
        <v>10827</v>
      </c>
      <c r="J1" s="64" t="s">
        <v>10828</v>
      </c>
      <c r="K1" s="64" t="s">
        <v>10818</v>
      </c>
      <c r="L1" s="64" t="s">
        <v>10829</v>
      </c>
      <c r="M1" s="64" t="s">
        <v>10830</v>
      </c>
      <c r="N1" s="64" t="s">
        <v>10831</v>
      </c>
    </row>
    <row r="2" spans="1:14" ht="20.100000000000001" customHeight="1">
      <c r="A2" s="1">
        <v>1</v>
      </c>
      <c r="B2" s="1" t="s">
        <v>14</v>
      </c>
      <c r="C2" s="1" t="s">
        <v>6835</v>
      </c>
      <c r="D2" s="1" t="s">
        <v>6836</v>
      </c>
      <c r="E2" s="1" t="s">
        <v>6837</v>
      </c>
      <c r="F2" s="76">
        <v>9780203100875</v>
      </c>
      <c r="G2" s="76">
        <v>9780415416238</v>
      </c>
      <c r="H2" s="1" t="s">
        <v>6838</v>
      </c>
      <c r="I2" s="1">
        <v>1</v>
      </c>
      <c r="J2" s="1">
        <v>1</v>
      </c>
      <c r="K2" s="1" t="s">
        <v>6839</v>
      </c>
      <c r="L2" s="1" t="s">
        <v>22</v>
      </c>
      <c r="M2" s="62">
        <v>2012</v>
      </c>
      <c r="N2" s="1" t="s">
        <v>7553</v>
      </c>
    </row>
    <row r="3" spans="1:14" ht="20.100000000000001" customHeight="1">
      <c r="A3" s="1">
        <v>110</v>
      </c>
      <c r="B3" s="1" t="s">
        <v>14</v>
      </c>
      <c r="C3" s="1" t="s">
        <v>7322</v>
      </c>
      <c r="D3" s="1" t="s">
        <v>7323</v>
      </c>
      <c r="E3" s="1" t="s">
        <v>7324</v>
      </c>
      <c r="F3" s="76">
        <v>9780240818993</v>
      </c>
      <c r="G3" s="76">
        <v>9780240818788</v>
      </c>
      <c r="H3" s="1" t="s">
        <v>7325</v>
      </c>
      <c r="I3" s="1">
        <v>1</v>
      </c>
      <c r="J3" s="1">
        <v>2</v>
      </c>
      <c r="K3" s="1" t="s">
        <v>7326</v>
      </c>
      <c r="L3" s="1" t="s">
        <v>7190</v>
      </c>
      <c r="M3" s="62">
        <v>2012</v>
      </c>
      <c r="N3" s="1" t="s">
        <v>7662</v>
      </c>
    </row>
    <row r="4" spans="1:14" ht="20.100000000000001" customHeight="1">
      <c r="A4" s="1">
        <v>36</v>
      </c>
      <c r="B4" s="1" t="s">
        <v>14</v>
      </c>
      <c r="C4" s="1" t="s">
        <v>6994</v>
      </c>
      <c r="D4" s="1" t="s">
        <v>6995</v>
      </c>
      <c r="E4" s="1" t="s">
        <v>6996</v>
      </c>
      <c r="F4" s="76">
        <v>9780203103593</v>
      </c>
      <c r="G4" s="76">
        <v>9780415894081</v>
      </c>
      <c r="H4" s="1" t="s">
        <v>6997</v>
      </c>
      <c r="I4" s="1">
        <v>1</v>
      </c>
      <c r="J4" s="1">
        <v>1</v>
      </c>
      <c r="K4" s="1" t="s">
        <v>6998</v>
      </c>
      <c r="L4" s="1" t="s">
        <v>22</v>
      </c>
      <c r="M4" s="62">
        <v>2012</v>
      </c>
      <c r="N4" s="1" t="s">
        <v>7588</v>
      </c>
    </row>
    <row r="5" spans="1:14" ht="20.100000000000001" customHeight="1">
      <c r="A5" s="1">
        <v>12</v>
      </c>
      <c r="B5" s="1" t="s">
        <v>14</v>
      </c>
      <c r="C5" s="1" t="s">
        <v>350</v>
      </c>
      <c r="D5" s="1" t="s">
        <v>6885</v>
      </c>
      <c r="E5" s="1" t="s">
        <v>6886</v>
      </c>
      <c r="F5" s="76">
        <v>9780203096130</v>
      </c>
      <c r="G5" s="76">
        <v>9780415632041</v>
      </c>
      <c r="H5" s="1" t="s">
        <v>6887</v>
      </c>
      <c r="I5" s="1">
        <v>1</v>
      </c>
      <c r="J5" s="1">
        <v>1</v>
      </c>
      <c r="K5" s="1" t="s">
        <v>6888</v>
      </c>
      <c r="L5" s="1" t="s">
        <v>22</v>
      </c>
      <c r="M5" s="62">
        <v>2013</v>
      </c>
      <c r="N5" s="1" t="s">
        <v>7564</v>
      </c>
    </row>
    <row r="6" spans="1:14" ht="20.100000000000001" customHeight="1">
      <c r="A6" s="1">
        <v>107</v>
      </c>
      <c r="B6" s="1" t="s">
        <v>14</v>
      </c>
      <c r="C6" s="1" t="s">
        <v>1182</v>
      </c>
      <c r="D6" s="1" t="s">
        <v>7310</v>
      </c>
      <c r="E6" s="1" t="s">
        <v>7311</v>
      </c>
      <c r="F6" s="76">
        <v>9780203584330</v>
      </c>
      <c r="G6" s="76">
        <v>9780415672160</v>
      </c>
      <c r="H6" s="1" t="s">
        <v>7312</v>
      </c>
      <c r="I6" s="1">
        <v>1</v>
      </c>
      <c r="J6" s="1">
        <v>1</v>
      </c>
      <c r="K6" s="1" t="s">
        <v>7313</v>
      </c>
      <c r="L6" s="1" t="s">
        <v>22</v>
      </c>
      <c r="M6" s="62">
        <v>2013</v>
      </c>
      <c r="N6" s="1" t="s">
        <v>7659</v>
      </c>
    </row>
    <row r="7" spans="1:14" ht="20.100000000000001" customHeight="1">
      <c r="A7" s="1">
        <v>26</v>
      </c>
      <c r="B7" s="1" t="s">
        <v>14</v>
      </c>
      <c r="C7" s="1" t="s">
        <v>1182</v>
      </c>
      <c r="D7" s="1" t="s">
        <v>6948</v>
      </c>
      <c r="E7" s="1" t="s">
        <v>6949</v>
      </c>
      <c r="F7" s="76">
        <v>9780203117996</v>
      </c>
      <c r="G7" s="76">
        <v>9780415524261</v>
      </c>
      <c r="H7" s="1" t="s">
        <v>6950</v>
      </c>
      <c r="I7" s="1">
        <v>1</v>
      </c>
      <c r="J7" s="1">
        <v>1</v>
      </c>
      <c r="K7" s="1" t="s">
        <v>6951</v>
      </c>
      <c r="L7" s="1" t="s">
        <v>22</v>
      </c>
      <c r="M7" s="62">
        <v>2012</v>
      </c>
      <c r="N7" s="1" t="s">
        <v>7578</v>
      </c>
    </row>
    <row r="8" spans="1:14" ht="20.100000000000001" customHeight="1">
      <c r="A8" s="1">
        <v>24</v>
      </c>
      <c r="B8" s="1" t="s">
        <v>14</v>
      </c>
      <c r="C8" s="1" t="s">
        <v>6157</v>
      </c>
      <c r="D8" s="1" t="s">
        <v>6939</v>
      </c>
      <c r="E8" s="1" t="s">
        <v>6940</v>
      </c>
      <c r="F8" s="76">
        <v>9780203552483</v>
      </c>
      <c r="G8" s="76">
        <v>9780415659291</v>
      </c>
      <c r="H8" s="1" t="s">
        <v>6941</v>
      </c>
      <c r="I8" s="1">
        <v>1</v>
      </c>
      <c r="J8" s="1">
        <v>1</v>
      </c>
      <c r="K8" s="1" t="s">
        <v>6942</v>
      </c>
      <c r="L8" s="1" t="s">
        <v>22</v>
      </c>
      <c r="M8" s="62">
        <v>2013</v>
      </c>
      <c r="N8" s="1" t="s">
        <v>7576</v>
      </c>
    </row>
    <row r="9" spans="1:14" ht="20.100000000000001" customHeight="1">
      <c r="A9" s="1">
        <v>20</v>
      </c>
      <c r="B9" s="1" t="s">
        <v>14</v>
      </c>
      <c r="C9" s="1" t="s">
        <v>6921</v>
      </c>
      <c r="D9" s="1" t="s">
        <v>6922</v>
      </c>
      <c r="E9" s="1" t="s">
        <v>6923</v>
      </c>
      <c r="F9" s="76">
        <v>9780203073124</v>
      </c>
      <c r="G9" s="76">
        <v>9781857436310</v>
      </c>
      <c r="H9" s="1" t="s">
        <v>6924</v>
      </c>
      <c r="I9" s="1">
        <v>1</v>
      </c>
      <c r="J9" s="1">
        <v>1</v>
      </c>
      <c r="K9" s="1" t="s">
        <v>6925</v>
      </c>
      <c r="L9" s="1" t="s">
        <v>22</v>
      </c>
      <c r="M9" s="62">
        <v>2013</v>
      </c>
      <c r="N9" s="1" t="s">
        <v>7572</v>
      </c>
    </row>
    <row r="10" spans="1:14" ht="20.100000000000001" customHeight="1">
      <c r="A10" s="1">
        <v>71</v>
      </c>
      <c r="B10" s="1" t="s">
        <v>14</v>
      </c>
      <c r="C10" s="1" t="s">
        <v>6921</v>
      </c>
      <c r="D10" s="1" t="s">
        <v>7146</v>
      </c>
      <c r="E10" s="1" t="s">
        <v>7147</v>
      </c>
      <c r="F10" s="76">
        <v>9780203077443</v>
      </c>
      <c r="G10" s="76">
        <v>9780415551441</v>
      </c>
      <c r="H10" s="1" t="s">
        <v>7148</v>
      </c>
      <c r="I10" s="1">
        <v>1</v>
      </c>
      <c r="J10" s="1">
        <v>1</v>
      </c>
      <c r="K10" s="1" t="s">
        <v>7149</v>
      </c>
      <c r="L10" s="1" t="s">
        <v>22</v>
      </c>
      <c r="M10" s="62">
        <v>2013</v>
      </c>
      <c r="N10" s="1" t="s">
        <v>7623</v>
      </c>
    </row>
    <row r="11" spans="1:14" ht="20.100000000000001" customHeight="1">
      <c r="A11" s="1">
        <v>105</v>
      </c>
      <c r="B11" s="1" t="s">
        <v>14</v>
      </c>
      <c r="C11" s="1" t="s">
        <v>6921</v>
      </c>
      <c r="D11" s="1" t="s">
        <v>7301</v>
      </c>
      <c r="E11" s="1" t="s">
        <v>7302</v>
      </c>
      <c r="F11" s="76">
        <v>9780203115695</v>
      </c>
      <c r="G11" s="76">
        <v>9780415809610</v>
      </c>
      <c r="H11" s="1" t="s">
        <v>7303</v>
      </c>
      <c r="I11" s="1">
        <v>1</v>
      </c>
      <c r="J11" s="1">
        <v>1</v>
      </c>
      <c r="K11" s="1" t="s">
        <v>7304</v>
      </c>
      <c r="L11" s="1" t="s">
        <v>22</v>
      </c>
      <c r="M11" s="62">
        <v>2012</v>
      </c>
      <c r="N11" s="1" t="s">
        <v>7657</v>
      </c>
    </row>
    <row r="12" spans="1:14" ht="20.100000000000001" customHeight="1">
      <c r="A12" s="1">
        <v>119</v>
      </c>
      <c r="B12" s="1" t="s">
        <v>14</v>
      </c>
      <c r="C12" s="1" t="s">
        <v>7365</v>
      </c>
      <c r="D12" s="1" t="s">
        <v>7366</v>
      </c>
      <c r="E12" s="1" t="s">
        <v>7367</v>
      </c>
      <c r="F12" s="76">
        <v>9780203848203</v>
      </c>
      <c r="G12" s="76">
        <v>9780415881470</v>
      </c>
      <c r="H12" s="1" t="s">
        <v>7368</v>
      </c>
      <c r="I12" s="1">
        <v>1</v>
      </c>
      <c r="J12" s="1">
        <v>1</v>
      </c>
      <c r="K12" s="1" t="s">
        <v>2923</v>
      </c>
      <c r="L12" s="1" t="s">
        <v>22</v>
      </c>
      <c r="M12" s="62">
        <v>2012</v>
      </c>
      <c r="N12" s="1" t="s">
        <v>7671</v>
      </c>
    </row>
    <row r="13" spans="1:14" ht="20.100000000000001" customHeight="1">
      <c r="A13" s="1">
        <v>59</v>
      </c>
      <c r="B13" s="1" t="s">
        <v>14</v>
      </c>
      <c r="C13" s="1" t="s">
        <v>7092</v>
      </c>
      <c r="D13" s="1" t="s">
        <v>7093</v>
      </c>
      <c r="E13" s="1" t="s">
        <v>7094</v>
      </c>
      <c r="F13" s="76">
        <v>9780203128213</v>
      </c>
      <c r="G13" s="76">
        <v>9780415880824</v>
      </c>
      <c r="H13" s="1" t="s">
        <v>7095</v>
      </c>
      <c r="I13" s="1">
        <v>1</v>
      </c>
      <c r="J13" s="1">
        <v>1</v>
      </c>
      <c r="K13" s="1" t="s">
        <v>7096</v>
      </c>
      <c r="L13" s="1" t="s">
        <v>22</v>
      </c>
      <c r="M13" s="62">
        <v>2011</v>
      </c>
      <c r="N13" s="1" t="s">
        <v>7611</v>
      </c>
    </row>
    <row r="14" spans="1:14" ht="20.100000000000001" customHeight="1">
      <c r="A14" s="1">
        <v>146</v>
      </c>
      <c r="B14" s="1" t="s">
        <v>14</v>
      </c>
      <c r="C14" s="1" t="s">
        <v>7481</v>
      </c>
      <c r="D14" s="1" t="s">
        <v>7482</v>
      </c>
      <c r="E14" s="1" t="s">
        <v>7483</v>
      </c>
      <c r="F14" s="76">
        <v>9780203841303</v>
      </c>
      <c r="G14" s="76">
        <v>9781848729087</v>
      </c>
      <c r="H14" s="1" t="s">
        <v>7484</v>
      </c>
      <c r="I14" s="1">
        <v>1</v>
      </c>
      <c r="J14" s="1">
        <v>1</v>
      </c>
      <c r="K14" s="1" t="s">
        <v>7485</v>
      </c>
      <c r="L14" s="1" t="s">
        <v>538</v>
      </c>
      <c r="M14" s="62">
        <v>2010</v>
      </c>
      <c r="N14" s="1" t="s">
        <v>7698</v>
      </c>
    </row>
    <row r="15" spans="1:14" ht="20.100000000000001" customHeight="1">
      <c r="A15" s="1">
        <v>111</v>
      </c>
      <c r="B15" s="1" t="s">
        <v>14</v>
      </c>
      <c r="C15" s="1" t="s">
        <v>7327</v>
      </c>
      <c r="D15" s="1" t="s">
        <v>7328</v>
      </c>
      <c r="E15" s="1" t="s">
        <v>7329</v>
      </c>
      <c r="F15" s="76">
        <v>9780203101711</v>
      </c>
      <c r="G15" s="76">
        <v>9780415534062</v>
      </c>
      <c r="H15" s="1" t="s">
        <v>7330</v>
      </c>
      <c r="I15" s="1">
        <v>1</v>
      </c>
      <c r="J15" s="1">
        <v>1</v>
      </c>
      <c r="K15" s="1" t="s">
        <v>7331</v>
      </c>
      <c r="L15" s="1" t="s">
        <v>22</v>
      </c>
      <c r="M15" s="62">
        <v>2012</v>
      </c>
      <c r="N15" s="1" t="s">
        <v>7663</v>
      </c>
    </row>
    <row r="16" spans="1:14" ht="20.100000000000001" customHeight="1">
      <c r="A16" s="1">
        <v>72</v>
      </c>
      <c r="B16" s="1" t="s">
        <v>14</v>
      </c>
      <c r="C16" s="1" t="s">
        <v>7150</v>
      </c>
      <c r="D16" s="1" t="s">
        <v>7151</v>
      </c>
      <c r="E16" s="1" t="s">
        <v>7152</v>
      </c>
      <c r="F16" s="76">
        <v>9780080967004</v>
      </c>
      <c r="G16" s="76">
        <v>9780080966991</v>
      </c>
      <c r="H16" s="1" t="s">
        <v>7153</v>
      </c>
      <c r="I16" s="1">
        <v>1</v>
      </c>
      <c r="J16" s="1">
        <v>2</v>
      </c>
      <c r="K16" s="1" t="s">
        <v>7154</v>
      </c>
      <c r="L16" s="1" t="s">
        <v>22</v>
      </c>
      <c r="M16" s="62">
        <v>2012</v>
      </c>
      <c r="N16" s="1" t="s">
        <v>7624</v>
      </c>
    </row>
    <row r="17" spans="1:14" ht="20.100000000000001" customHeight="1">
      <c r="A17" s="1">
        <v>76</v>
      </c>
      <c r="B17" s="1" t="s">
        <v>14</v>
      </c>
      <c r="C17" s="1" t="s">
        <v>7150</v>
      </c>
      <c r="D17" s="1" t="s">
        <v>7168</v>
      </c>
      <c r="E17" s="1" t="s">
        <v>7169</v>
      </c>
      <c r="F17" s="76">
        <v>9780203120316</v>
      </c>
      <c r="G17" s="76">
        <v>9780415893169</v>
      </c>
      <c r="H17" s="1" t="s">
        <v>7170</v>
      </c>
      <c r="I17" s="1">
        <v>1</v>
      </c>
      <c r="J17" s="1">
        <v>1</v>
      </c>
      <c r="K17" s="1" t="s">
        <v>7171</v>
      </c>
      <c r="L17" s="1" t="s">
        <v>22</v>
      </c>
      <c r="M17" s="62">
        <v>2012</v>
      </c>
      <c r="N17" s="1" t="s">
        <v>7628</v>
      </c>
    </row>
    <row r="18" spans="1:14" ht="20.100000000000001" customHeight="1">
      <c r="A18" s="1">
        <v>91</v>
      </c>
      <c r="B18" s="1" t="s">
        <v>14</v>
      </c>
      <c r="C18" s="1" t="s">
        <v>7238</v>
      </c>
      <c r="D18" s="1" t="s">
        <v>7239</v>
      </c>
      <c r="E18" s="1" t="s">
        <v>7240</v>
      </c>
      <c r="F18" s="76">
        <v>9780203854495</v>
      </c>
      <c r="G18" s="76">
        <v>9780415473262</v>
      </c>
      <c r="H18" s="1" t="s">
        <v>7241</v>
      </c>
      <c r="I18" s="1">
        <v>1</v>
      </c>
      <c r="J18" s="1">
        <v>1</v>
      </c>
      <c r="K18" s="1" t="s">
        <v>7242</v>
      </c>
      <c r="L18" s="1" t="s">
        <v>22</v>
      </c>
      <c r="M18" s="62">
        <v>2010</v>
      </c>
      <c r="N18" s="1" t="s">
        <v>7643</v>
      </c>
    </row>
    <row r="19" spans="1:14" ht="20.100000000000001" customHeight="1">
      <c r="A19" s="1">
        <v>142</v>
      </c>
      <c r="B19" s="1" t="s">
        <v>14</v>
      </c>
      <c r="C19" s="1" t="s">
        <v>7462</v>
      </c>
      <c r="D19" s="1" t="s">
        <v>7463</v>
      </c>
      <c r="E19" s="1" t="s">
        <v>7464</v>
      </c>
      <c r="F19" s="76">
        <v>9780203836019</v>
      </c>
      <c r="G19" s="76">
        <v>9780415601672</v>
      </c>
      <c r="H19" s="1" t="s">
        <v>7465</v>
      </c>
      <c r="I19" s="1">
        <v>1</v>
      </c>
      <c r="J19" s="1">
        <v>1</v>
      </c>
      <c r="K19" s="1" t="s">
        <v>7466</v>
      </c>
      <c r="L19" s="1" t="s">
        <v>22</v>
      </c>
      <c r="M19" s="62">
        <v>2012</v>
      </c>
      <c r="N19" s="1" t="s">
        <v>7694</v>
      </c>
    </row>
    <row r="20" spans="1:14" ht="20.100000000000001" customHeight="1">
      <c r="A20" s="1">
        <v>15</v>
      </c>
      <c r="B20" s="1" t="s">
        <v>14</v>
      </c>
      <c r="C20" s="1" t="s">
        <v>6897</v>
      </c>
      <c r="D20" s="1" t="s">
        <v>6898</v>
      </c>
      <c r="E20" s="1" t="s">
        <v>6899</v>
      </c>
      <c r="F20" s="76">
        <v>9780203838297</v>
      </c>
      <c r="G20" s="76">
        <v>9780415885942</v>
      </c>
      <c r="H20" s="1" t="s">
        <v>6900</v>
      </c>
      <c r="I20" s="1">
        <v>1</v>
      </c>
      <c r="J20" s="1">
        <v>2</v>
      </c>
      <c r="K20" s="1" t="s">
        <v>6901</v>
      </c>
      <c r="L20" s="1" t="s">
        <v>22</v>
      </c>
      <c r="M20" s="62">
        <v>2012</v>
      </c>
      <c r="N20" s="1" t="s">
        <v>7567</v>
      </c>
    </row>
    <row r="21" spans="1:14" ht="20.100000000000001" customHeight="1">
      <c r="A21" s="1">
        <v>87</v>
      </c>
      <c r="B21" s="1" t="s">
        <v>14</v>
      </c>
      <c r="C21" s="1" t="s">
        <v>7219</v>
      </c>
      <c r="D21" s="1" t="s">
        <v>7220</v>
      </c>
      <c r="E21" s="1" t="s">
        <v>7221</v>
      </c>
      <c r="F21" s="76">
        <v>9780203115763</v>
      </c>
      <c r="G21" s="76">
        <v>9780415673969</v>
      </c>
      <c r="H21" s="1" t="s">
        <v>7222</v>
      </c>
      <c r="I21" s="1">
        <v>1</v>
      </c>
      <c r="J21" s="1">
        <v>1</v>
      </c>
      <c r="K21" s="1" t="s">
        <v>7223</v>
      </c>
      <c r="L21" s="1" t="s">
        <v>22</v>
      </c>
      <c r="M21" s="62">
        <v>2012</v>
      </c>
      <c r="N21" s="1" t="s">
        <v>7639</v>
      </c>
    </row>
    <row r="22" spans="1:14" ht="20.100000000000001" customHeight="1">
      <c r="A22" s="1">
        <v>35</v>
      </c>
      <c r="B22" s="1" t="s">
        <v>14</v>
      </c>
      <c r="C22" s="1" t="s">
        <v>6989</v>
      </c>
      <c r="D22" s="1" t="s">
        <v>6990</v>
      </c>
      <c r="E22" s="1" t="s">
        <v>6991</v>
      </c>
      <c r="F22" s="76">
        <v>9780203081181</v>
      </c>
      <c r="G22" s="76">
        <v>9780415532754</v>
      </c>
      <c r="H22" s="1" t="s">
        <v>6992</v>
      </c>
      <c r="I22" s="1">
        <v>1</v>
      </c>
      <c r="J22" s="1">
        <v>1</v>
      </c>
      <c r="K22" s="1" t="s">
        <v>6993</v>
      </c>
      <c r="L22" s="1" t="s">
        <v>22</v>
      </c>
      <c r="M22" s="62">
        <v>2013</v>
      </c>
      <c r="N22" s="1" t="s">
        <v>7587</v>
      </c>
    </row>
    <row r="23" spans="1:14" ht="20.100000000000001" customHeight="1">
      <c r="A23" s="1">
        <v>126</v>
      </c>
      <c r="B23" s="1" t="s">
        <v>14</v>
      </c>
      <c r="C23" s="1" t="s">
        <v>415</v>
      </c>
      <c r="D23" s="1" t="s">
        <v>7394</v>
      </c>
      <c r="E23" s="1" t="s">
        <v>7395</v>
      </c>
      <c r="F23" s="76">
        <v>9780203098646</v>
      </c>
      <c r="G23" s="76">
        <v>9780415806886</v>
      </c>
      <c r="H23" s="1" t="s">
        <v>7396</v>
      </c>
      <c r="I23" s="1">
        <v>1</v>
      </c>
      <c r="J23" s="1">
        <v>1</v>
      </c>
      <c r="K23" s="1" t="s">
        <v>7397</v>
      </c>
      <c r="L23" s="1" t="s">
        <v>22</v>
      </c>
      <c r="M23" s="62">
        <v>2013</v>
      </c>
      <c r="N23" s="1" t="s">
        <v>7678</v>
      </c>
    </row>
    <row r="24" spans="1:14" ht="20.100000000000001" customHeight="1">
      <c r="A24" s="1">
        <v>81</v>
      </c>
      <c r="B24" s="1" t="s">
        <v>14</v>
      </c>
      <c r="C24" s="1" t="s">
        <v>415</v>
      </c>
      <c r="D24" s="1" t="s">
        <v>7191</v>
      </c>
      <c r="E24" s="1" t="s">
        <v>7192</v>
      </c>
      <c r="F24" s="76">
        <v>9780203120422</v>
      </c>
      <c r="G24" s="76">
        <v>9780415808149</v>
      </c>
      <c r="H24" s="1" t="s">
        <v>7193</v>
      </c>
      <c r="I24" s="1">
        <v>1</v>
      </c>
      <c r="J24" s="1">
        <v>1</v>
      </c>
      <c r="K24" s="1" t="s">
        <v>7194</v>
      </c>
      <c r="L24" s="1" t="s">
        <v>22</v>
      </c>
      <c r="M24" s="62">
        <v>2012</v>
      </c>
      <c r="N24" s="1" t="s">
        <v>7633</v>
      </c>
    </row>
    <row r="25" spans="1:14" ht="20.100000000000001" customHeight="1">
      <c r="A25" s="1">
        <v>13</v>
      </c>
      <c r="B25" s="1" t="s">
        <v>14</v>
      </c>
      <c r="C25" s="1" t="s">
        <v>415</v>
      </c>
      <c r="D25" s="1" t="s">
        <v>6889</v>
      </c>
      <c r="E25" s="1" t="s">
        <v>6890</v>
      </c>
      <c r="F25" s="76">
        <v>9780203819265</v>
      </c>
      <c r="G25" s="76">
        <v>9780415883535</v>
      </c>
      <c r="H25" s="1" t="s">
        <v>6891</v>
      </c>
      <c r="I25" s="1">
        <v>1</v>
      </c>
      <c r="J25" s="1">
        <v>1</v>
      </c>
      <c r="K25" s="1" t="s">
        <v>6892</v>
      </c>
      <c r="L25" s="1" t="s">
        <v>22</v>
      </c>
      <c r="M25" s="62">
        <v>2011</v>
      </c>
      <c r="N25" s="1" t="s">
        <v>7565</v>
      </c>
    </row>
    <row r="26" spans="1:14" ht="20.100000000000001" customHeight="1">
      <c r="A26" s="1">
        <v>102</v>
      </c>
      <c r="B26" s="1" t="s">
        <v>14</v>
      </c>
      <c r="C26" s="1" t="s">
        <v>415</v>
      </c>
      <c r="D26" s="1" t="s">
        <v>7290</v>
      </c>
      <c r="E26" s="1" t="s">
        <v>7291</v>
      </c>
      <c r="F26" s="76">
        <v>9780203839171</v>
      </c>
      <c r="G26" s="76">
        <v>9780415876902</v>
      </c>
      <c r="H26" s="1" t="s">
        <v>7292</v>
      </c>
      <c r="I26" s="1">
        <v>1</v>
      </c>
      <c r="J26" s="1">
        <v>1</v>
      </c>
      <c r="K26" s="1" t="s">
        <v>7293</v>
      </c>
      <c r="L26" s="1" t="s">
        <v>22</v>
      </c>
      <c r="M26" s="62">
        <v>2010</v>
      </c>
      <c r="N26" s="1" t="s">
        <v>7654</v>
      </c>
    </row>
    <row r="27" spans="1:14" ht="20.100000000000001" customHeight="1">
      <c r="A27" s="1">
        <v>57</v>
      </c>
      <c r="B27" s="1" t="s">
        <v>14</v>
      </c>
      <c r="C27" s="1" t="s">
        <v>7083</v>
      </c>
      <c r="D27" s="1" t="s">
        <v>7084</v>
      </c>
      <c r="E27" s="1" t="s">
        <v>7085</v>
      </c>
      <c r="F27" s="76">
        <v>9780203547342</v>
      </c>
      <c r="G27" s="76">
        <v>9780415678490</v>
      </c>
      <c r="H27" s="1" t="s">
        <v>7086</v>
      </c>
      <c r="I27" s="1">
        <v>1</v>
      </c>
      <c r="J27" s="1">
        <v>1</v>
      </c>
      <c r="K27" s="1" t="s">
        <v>7087</v>
      </c>
      <c r="L27" s="1" t="s">
        <v>22</v>
      </c>
      <c r="M27" s="62">
        <v>2013</v>
      </c>
      <c r="N27" s="1" t="s">
        <v>7609</v>
      </c>
    </row>
    <row r="28" spans="1:14" ht="20.100000000000001" customHeight="1">
      <c r="A28" s="1">
        <v>22</v>
      </c>
      <c r="B28" s="1" t="s">
        <v>14</v>
      </c>
      <c r="C28" s="1" t="s">
        <v>6930</v>
      </c>
      <c r="D28" s="1" t="s">
        <v>6931</v>
      </c>
      <c r="E28" s="1" t="s">
        <v>6932</v>
      </c>
      <c r="F28" s="76">
        <v>9780203069820</v>
      </c>
      <c r="G28" s="76">
        <v>9780415811811</v>
      </c>
      <c r="H28" s="1" t="s">
        <v>6933</v>
      </c>
      <c r="I28" s="1">
        <v>1</v>
      </c>
      <c r="J28" s="1">
        <v>1</v>
      </c>
      <c r="K28" s="1" t="s">
        <v>6934</v>
      </c>
      <c r="L28" s="1" t="s">
        <v>22</v>
      </c>
      <c r="M28" s="62">
        <v>2013</v>
      </c>
      <c r="N28" s="1" t="s">
        <v>7574</v>
      </c>
    </row>
    <row r="29" spans="1:14" ht="20.100000000000001" customHeight="1">
      <c r="A29" s="1">
        <v>108</v>
      </c>
      <c r="B29" s="1" t="s">
        <v>14</v>
      </c>
      <c r="C29" s="1" t="s">
        <v>6930</v>
      </c>
      <c r="D29" s="1" t="s">
        <v>7314</v>
      </c>
      <c r="E29" s="1" t="s">
        <v>7315</v>
      </c>
      <c r="F29" s="76">
        <v>9780203804148</v>
      </c>
      <c r="G29" s="76">
        <v>9780415616706</v>
      </c>
      <c r="H29" s="1" t="s">
        <v>7316</v>
      </c>
      <c r="I29" s="1">
        <v>1</v>
      </c>
      <c r="J29" s="1">
        <v>1</v>
      </c>
      <c r="K29" s="1" t="s">
        <v>7317</v>
      </c>
      <c r="L29" s="1" t="s">
        <v>22</v>
      </c>
      <c r="M29" s="62">
        <v>2012</v>
      </c>
      <c r="N29" s="1" t="s">
        <v>7660</v>
      </c>
    </row>
    <row r="30" spans="1:14" ht="20.100000000000001" customHeight="1">
      <c r="A30" s="1">
        <v>29</v>
      </c>
      <c r="B30" s="1" t="s">
        <v>14</v>
      </c>
      <c r="C30" s="1" t="s">
        <v>6962</v>
      </c>
      <c r="D30" s="1" t="s">
        <v>6963</v>
      </c>
      <c r="E30" s="1" t="s">
        <v>6964</v>
      </c>
      <c r="F30" s="76">
        <v>9780203128558</v>
      </c>
      <c r="G30" s="76">
        <v>9781849713399</v>
      </c>
      <c r="H30" s="1" t="s">
        <v>6965</v>
      </c>
      <c r="I30" s="1">
        <v>1</v>
      </c>
      <c r="J30" s="1">
        <v>1</v>
      </c>
      <c r="K30" s="1" t="s">
        <v>6966</v>
      </c>
      <c r="L30" s="1" t="s">
        <v>22</v>
      </c>
      <c r="M30" s="62">
        <v>2013</v>
      </c>
      <c r="N30" s="1" t="s">
        <v>7581</v>
      </c>
    </row>
    <row r="31" spans="1:14" ht="20.100000000000001" customHeight="1">
      <c r="A31" s="1">
        <v>82</v>
      </c>
      <c r="B31" s="1" t="s">
        <v>14</v>
      </c>
      <c r="C31" s="1" t="s">
        <v>7195</v>
      </c>
      <c r="D31" s="1" t="s">
        <v>7196</v>
      </c>
      <c r="E31" s="1" t="s">
        <v>7197</v>
      </c>
      <c r="F31" s="76">
        <v>9780203095508</v>
      </c>
      <c r="G31" s="76">
        <v>9781848720824</v>
      </c>
      <c r="H31" s="1" t="s">
        <v>7198</v>
      </c>
      <c r="I31" s="1">
        <v>1</v>
      </c>
      <c r="J31" s="1">
        <v>1</v>
      </c>
      <c r="K31" s="1" t="s">
        <v>7199</v>
      </c>
      <c r="L31" s="1" t="s">
        <v>538</v>
      </c>
      <c r="M31" s="62">
        <v>2013</v>
      </c>
      <c r="N31" s="1" t="s">
        <v>7634</v>
      </c>
    </row>
    <row r="32" spans="1:14" ht="20.100000000000001" customHeight="1">
      <c r="A32" s="1">
        <v>109</v>
      </c>
      <c r="B32" s="1" t="s">
        <v>14</v>
      </c>
      <c r="C32" s="1" t="s">
        <v>7266</v>
      </c>
      <c r="D32" s="1" t="s">
        <v>7318</v>
      </c>
      <c r="E32" s="1" t="s">
        <v>7319</v>
      </c>
      <c r="F32" s="76">
        <v>9780203805312</v>
      </c>
      <c r="G32" s="76">
        <v>9781848729636</v>
      </c>
      <c r="H32" s="1" t="s">
        <v>7320</v>
      </c>
      <c r="I32" s="1">
        <v>1</v>
      </c>
      <c r="J32" s="1">
        <v>1</v>
      </c>
      <c r="K32" s="1" t="s">
        <v>7321</v>
      </c>
      <c r="L32" s="1" t="s">
        <v>538</v>
      </c>
      <c r="M32" s="62">
        <v>2012</v>
      </c>
      <c r="N32" s="1" t="s">
        <v>7661</v>
      </c>
    </row>
    <row r="33" spans="1:14" ht="20.100000000000001" customHeight="1">
      <c r="A33" s="1">
        <v>97</v>
      </c>
      <c r="B33" s="1" t="s">
        <v>14</v>
      </c>
      <c r="C33" s="1" t="s">
        <v>7266</v>
      </c>
      <c r="D33" s="1" t="s">
        <v>7267</v>
      </c>
      <c r="E33" s="1" t="s">
        <v>7268</v>
      </c>
      <c r="F33" s="76">
        <v>9780203833926</v>
      </c>
      <c r="G33" s="76">
        <v>9781841696973</v>
      </c>
      <c r="H33" s="1" t="s">
        <v>7269</v>
      </c>
      <c r="I33" s="1">
        <v>1</v>
      </c>
      <c r="J33" s="1">
        <v>1</v>
      </c>
      <c r="K33" s="1" t="s">
        <v>7270</v>
      </c>
      <c r="L33" s="1" t="s">
        <v>538</v>
      </c>
      <c r="M33" s="62">
        <v>2011</v>
      </c>
      <c r="N33" s="1" t="s">
        <v>7649</v>
      </c>
    </row>
    <row r="34" spans="1:14" ht="20.100000000000001" customHeight="1">
      <c r="A34" s="1">
        <v>30</v>
      </c>
      <c r="B34" s="1" t="s">
        <v>14</v>
      </c>
      <c r="C34" s="1" t="s">
        <v>1468</v>
      </c>
      <c r="D34" s="1" t="s">
        <v>6967</v>
      </c>
      <c r="E34" s="1" t="s">
        <v>6968</v>
      </c>
      <c r="F34" s="76">
        <v>9780203098578</v>
      </c>
      <c r="G34" s="76">
        <v>9780415623070</v>
      </c>
      <c r="H34" s="1" t="s">
        <v>6969</v>
      </c>
      <c r="I34" s="1">
        <v>1</v>
      </c>
      <c r="J34" s="1">
        <v>1</v>
      </c>
      <c r="K34" s="1" t="s">
        <v>6970</v>
      </c>
      <c r="L34" s="1" t="s">
        <v>22</v>
      </c>
      <c r="M34" s="62">
        <v>2013</v>
      </c>
      <c r="N34" s="1" t="s">
        <v>7582</v>
      </c>
    </row>
    <row r="35" spans="1:14" ht="20.100000000000001" customHeight="1">
      <c r="A35" s="1">
        <v>31</v>
      </c>
      <c r="B35" s="1" t="s">
        <v>14</v>
      </c>
      <c r="C35" s="1" t="s">
        <v>6818</v>
      </c>
      <c r="D35" s="1" t="s">
        <v>6971</v>
      </c>
      <c r="E35" s="1" t="s">
        <v>6972</v>
      </c>
      <c r="F35" s="76">
        <v>9780203133583</v>
      </c>
      <c r="G35" s="76">
        <v>9780415500647</v>
      </c>
      <c r="H35" s="1" t="s">
        <v>6973</v>
      </c>
      <c r="I35" s="1">
        <v>1</v>
      </c>
      <c r="J35" s="1">
        <v>1</v>
      </c>
      <c r="K35" s="1" t="s">
        <v>6974</v>
      </c>
      <c r="L35" s="1" t="s">
        <v>22</v>
      </c>
      <c r="M35" s="62">
        <v>2013</v>
      </c>
      <c r="N35" s="1" t="s">
        <v>7583</v>
      </c>
    </row>
    <row r="36" spans="1:14" ht="20.100000000000001" customHeight="1">
      <c r="A36" s="1">
        <v>96</v>
      </c>
      <c r="B36" s="1" t="s">
        <v>14</v>
      </c>
      <c r="C36" s="1" t="s">
        <v>7261</v>
      </c>
      <c r="D36" s="1" t="s">
        <v>7262</v>
      </c>
      <c r="E36" s="1" t="s">
        <v>7263</v>
      </c>
      <c r="F36" s="76">
        <v>9780203893012</v>
      </c>
      <c r="G36" s="76">
        <v>9780415471756</v>
      </c>
      <c r="H36" s="1" t="s">
        <v>7264</v>
      </c>
      <c r="I36" s="1">
        <v>1</v>
      </c>
      <c r="J36" s="1">
        <v>1</v>
      </c>
      <c r="K36" s="1" t="s">
        <v>7265</v>
      </c>
      <c r="L36" s="1" t="s">
        <v>22</v>
      </c>
      <c r="M36" s="62">
        <v>2010</v>
      </c>
      <c r="N36" s="1" t="s">
        <v>7648</v>
      </c>
    </row>
    <row r="37" spans="1:14" ht="20.100000000000001" customHeight="1">
      <c r="A37" s="1">
        <v>61</v>
      </c>
      <c r="B37" s="1" t="s">
        <v>14</v>
      </c>
      <c r="C37" s="1" t="s">
        <v>7101</v>
      </c>
      <c r="D37" s="1" t="s">
        <v>7102</v>
      </c>
      <c r="E37" s="1" t="s">
        <v>7103</v>
      </c>
      <c r="F37" s="76">
        <v>9780203127575</v>
      </c>
      <c r="G37" s="76">
        <v>9781848729469</v>
      </c>
      <c r="H37" s="1" t="s">
        <v>7104</v>
      </c>
      <c r="I37" s="1">
        <v>1</v>
      </c>
      <c r="J37" s="1">
        <v>1</v>
      </c>
      <c r="K37" s="1" t="s">
        <v>7105</v>
      </c>
      <c r="L37" s="1" t="s">
        <v>22</v>
      </c>
      <c r="M37" s="62">
        <v>2012</v>
      </c>
      <c r="N37" s="1" t="s">
        <v>7613</v>
      </c>
    </row>
    <row r="38" spans="1:14" ht="20.100000000000001" customHeight="1">
      <c r="A38" s="1">
        <v>32</v>
      </c>
      <c r="B38" s="1" t="s">
        <v>14</v>
      </c>
      <c r="C38" s="1" t="s">
        <v>6975</v>
      </c>
      <c r="D38" s="1" t="s">
        <v>6976</v>
      </c>
      <c r="E38" s="1" t="s">
        <v>6977</v>
      </c>
      <c r="F38" s="76">
        <v>9780203886083</v>
      </c>
      <c r="G38" s="76">
        <v>9780415993449</v>
      </c>
      <c r="H38" s="1" t="s">
        <v>6978</v>
      </c>
      <c r="I38" s="1">
        <v>1</v>
      </c>
      <c r="J38" s="1">
        <v>1</v>
      </c>
      <c r="K38" s="1" t="s">
        <v>6979</v>
      </c>
      <c r="L38" s="1" t="s">
        <v>22</v>
      </c>
      <c r="M38" s="62">
        <v>2010</v>
      </c>
      <c r="N38" s="1" t="s">
        <v>7584</v>
      </c>
    </row>
    <row r="39" spans="1:14" ht="20.100000000000001" customHeight="1">
      <c r="A39" s="1">
        <v>130</v>
      </c>
      <c r="B39" s="1" t="s">
        <v>14</v>
      </c>
      <c r="C39" s="1" t="s">
        <v>7410</v>
      </c>
      <c r="D39" s="1" t="s">
        <v>7411</v>
      </c>
      <c r="E39" s="1" t="s">
        <v>7412</v>
      </c>
      <c r="F39" s="76">
        <v>9780203012246</v>
      </c>
      <c r="G39" s="76">
        <v>9780415361934</v>
      </c>
      <c r="H39" s="1" t="s">
        <v>7413</v>
      </c>
      <c r="I39" s="1">
        <v>1</v>
      </c>
      <c r="J39" s="1">
        <v>1</v>
      </c>
      <c r="K39" s="1" t="s">
        <v>7414</v>
      </c>
      <c r="L39" s="1" t="s">
        <v>22</v>
      </c>
      <c r="M39" s="62">
        <v>2011</v>
      </c>
      <c r="N39" s="1" t="s">
        <v>7682</v>
      </c>
    </row>
    <row r="40" spans="1:14" ht="20.100000000000001" customHeight="1">
      <c r="A40" s="1">
        <v>80</v>
      </c>
      <c r="B40" s="1" t="s">
        <v>14</v>
      </c>
      <c r="C40" s="1" t="s">
        <v>7185</v>
      </c>
      <c r="D40" s="1" t="s">
        <v>7186</v>
      </c>
      <c r="E40" s="1" t="s">
        <v>7187</v>
      </c>
      <c r="F40" s="76">
        <v>9780203069837</v>
      </c>
      <c r="G40" s="76">
        <v>9780415656801</v>
      </c>
      <c r="H40" s="1" t="s">
        <v>7188</v>
      </c>
      <c r="I40" s="1">
        <v>1</v>
      </c>
      <c r="J40" s="1">
        <v>1</v>
      </c>
      <c r="K40" s="1" t="s">
        <v>7189</v>
      </c>
      <c r="L40" s="1" t="s">
        <v>7190</v>
      </c>
      <c r="M40" s="62">
        <v>2013</v>
      </c>
      <c r="N40" s="1" t="s">
        <v>7632</v>
      </c>
    </row>
    <row r="41" spans="1:14" ht="20.100000000000001" customHeight="1">
      <c r="A41" s="1">
        <v>6</v>
      </c>
      <c r="B41" s="1" t="s">
        <v>14</v>
      </c>
      <c r="C41" s="1" t="s">
        <v>540</v>
      </c>
      <c r="D41" s="1" t="s">
        <v>6859</v>
      </c>
      <c r="E41" s="1" t="s">
        <v>6860</v>
      </c>
      <c r="F41" s="76">
        <v>9780203076446</v>
      </c>
      <c r="G41" s="76">
        <v>9780415524223</v>
      </c>
      <c r="H41" s="1" t="s">
        <v>6861</v>
      </c>
      <c r="I41" s="1">
        <v>1</v>
      </c>
      <c r="J41" s="1">
        <v>1</v>
      </c>
      <c r="K41" s="1" t="s">
        <v>6862</v>
      </c>
      <c r="L41" s="1" t="s">
        <v>22</v>
      </c>
      <c r="M41" s="62">
        <v>2013</v>
      </c>
      <c r="N41" s="1" t="s">
        <v>7558</v>
      </c>
    </row>
    <row r="42" spans="1:14" ht="20.100000000000001" customHeight="1">
      <c r="A42" s="1">
        <v>21</v>
      </c>
      <c r="B42" s="1" t="s">
        <v>14</v>
      </c>
      <c r="C42" s="1" t="s">
        <v>6638</v>
      </c>
      <c r="D42" s="1" t="s">
        <v>6926</v>
      </c>
      <c r="E42" s="1" t="s">
        <v>6927</v>
      </c>
      <c r="F42" s="76">
        <v>9780203584361</v>
      </c>
      <c r="G42" s="76">
        <v>9780415810159</v>
      </c>
      <c r="H42" s="1" t="s">
        <v>6928</v>
      </c>
      <c r="I42" s="1">
        <v>1</v>
      </c>
      <c r="J42" s="1">
        <v>1</v>
      </c>
      <c r="K42" s="1" t="s">
        <v>6929</v>
      </c>
      <c r="L42" s="1" t="s">
        <v>22</v>
      </c>
      <c r="M42" s="62">
        <v>2013</v>
      </c>
      <c r="N42" s="1" t="s">
        <v>7573</v>
      </c>
    </row>
    <row r="43" spans="1:14" ht="20.100000000000001" customHeight="1">
      <c r="A43" s="1">
        <v>74</v>
      </c>
      <c r="B43" s="1" t="s">
        <v>14</v>
      </c>
      <c r="C43" s="1" t="s">
        <v>6638</v>
      </c>
      <c r="D43" s="1" t="s">
        <v>7160</v>
      </c>
      <c r="E43" s="1" t="s">
        <v>7161</v>
      </c>
      <c r="F43" s="76">
        <v>9780203846810</v>
      </c>
      <c r="G43" s="76">
        <v>9780415801881</v>
      </c>
      <c r="H43" s="1" t="s">
        <v>7162</v>
      </c>
      <c r="I43" s="1">
        <v>1</v>
      </c>
      <c r="J43" s="1">
        <v>1</v>
      </c>
      <c r="K43" s="1" t="s">
        <v>7163</v>
      </c>
      <c r="L43" s="1" t="s">
        <v>22</v>
      </c>
      <c r="M43" s="62">
        <v>2010</v>
      </c>
      <c r="N43" s="1" t="s">
        <v>7626</v>
      </c>
    </row>
    <row r="44" spans="1:14" ht="20.100000000000001" customHeight="1">
      <c r="A44" s="1">
        <v>114</v>
      </c>
      <c r="B44" s="1" t="s">
        <v>14</v>
      </c>
      <c r="C44" s="1" t="s">
        <v>7341</v>
      </c>
      <c r="D44" s="1" t="s">
        <v>7342</v>
      </c>
      <c r="E44" s="1" t="s">
        <v>7343</v>
      </c>
      <c r="F44" s="76">
        <v>9780203858462</v>
      </c>
      <c r="G44" s="76">
        <v>9781841697123</v>
      </c>
      <c r="H44" s="1" t="s">
        <v>7344</v>
      </c>
      <c r="I44" s="1">
        <v>1</v>
      </c>
      <c r="J44" s="1">
        <v>1</v>
      </c>
      <c r="K44" s="1" t="s">
        <v>7345</v>
      </c>
      <c r="L44" s="1" t="s">
        <v>538</v>
      </c>
      <c r="M44" s="62">
        <v>2010</v>
      </c>
      <c r="N44" s="1" t="s">
        <v>7666</v>
      </c>
    </row>
    <row r="45" spans="1:14" ht="20.100000000000001" customHeight="1">
      <c r="A45" s="1">
        <v>52</v>
      </c>
      <c r="B45" s="1" t="s">
        <v>14</v>
      </c>
      <c r="C45" s="1" t="s">
        <v>7061</v>
      </c>
      <c r="D45" s="1" t="s">
        <v>7062</v>
      </c>
      <c r="E45" s="1" t="s">
        <v>7063</v>
      </c>
      <c r="F45" s="76">
        <v>9780203805015</v>
      </c>
      <c r="G45" s="76">
        <v>9780415585538</v>
      </c>
      <c r="H45" s="1" t="s">
        <v>7064</v>
      </c>
      <c r="I45" s="1">
        <v>1</v>
      </c>
      <c r="J45" s="1">
        <v>2</v>
      </c>
      <c r="K45" s="1" t="s">
        <v>7065</v>
      </c>
      <c r="L45" s="1" t="s">
        <v>22</v>
      </c>
      <c r="M45" s="62">
        <v>2012</v>
      </c>
      <c r="N45" s="1" t="s">
        <v>7604</v>
      </c>
    </row>
    <row r="46" spans="1:14" ht="20.100000000000001" customHeight="1">
      <c r="A46" s="1">
        <v>65</v>
      </c>
      <c r="B46" s="1" t="s">
        <v>14</v>
      </c>
      <c r="C46" s="1" t="s">
        <v>7061</v>
      </c>
      <c r="D46" s="1" t="s">
        <v>7118</v>
      </c>
      <c r="E46" s="1" t="s">
        <v>7119</v>
      </c>
      <c r="F46" s="76">
        <v>9780203872956</v>
      </c>
      <c r="G46" s="76">
        <v>9780415464444</v>
      </c>
      <c r="H46" s="1" t="s">
        <v>7120</v>
      </c>
      <c r="I46" s="1">
        <v>1</v>
      </c>
      <c r="J46" s="1">
        <v>1</v>
      </c>
      <c r="K46" s="1" t="s">
        <v>7121</v>
      </c>
      <c r="L46" s="1" t="s">
        <v>22</v>
      </c>
      <c r="M46" s="62">
        <v>2010</v>
      </c>
      <c r="N46" s="1" t="s">
        <v>7617</v>
      </c>
    </row>
    <row r="47" spans="1:14" ht="20.100000000000001" customHeight="1">
      <c r="A47" s="1">
        <v>28</v>
      </c>
      <c r="B47" s="1" t="s">
        <v>14</v>
      </c>
      <c r="C47" s="1" t="s">
        <v>6957</v>
      </c>
      <c r="D47" s="1" t="s">
        <v>6958</v>
      </c>
      <c r="E47" s="1" t="s">
        <v>6959</v>
      </c>
      <c r="F47" s="76">
        <v>9780203066317</v>
      </c>
      <c r="G47" s="76">
        <v>9780415637183</v>
      </c>
      <c r="H47" s="1" t="s">
        <v>6960</v>
      </c>
      <c r="I47" s="1">
        <v>1</v>
      </c>
      <c r="J47" s="1">
        <v>1</v>
      </c>
      <c r="K47" s="1" t="s">
        <v>6961</v>
      </c>
      <c r="L47" s="1" t="s">
        <v>22</v>
      </c>
      <c r="M47" s="62">
        <v>2013</v>
      </c>
      <c r="N47" s="1" t="s">
        <v>7580</v>
      </c>
    </row>
    <row r="48" spans="1:14" ht="20.100000000000001" customHeight="1">
      <c r="A48" s="1">
        <v>33</v>
      </c>
      <c r="B48" s="1" t="s">
        <v>14</v>
      </c>
      <c r="C48" s="1" t="s">
        <v>6957</v>
      </c>
      <c r="D48" s="1" t="s">
        <v>6980</v>
      </c>
      <c r="E48" s="1" t="s">
        <v>6981</v>
      </c>
      <c r="F48" s="76">
        <v>9780203117989</v>
      </c>
      <c r="G48" s="76">
        <v>9780415610766</v>
      </c>
      <c r="H48" s="1" t="s">
        <v>6982</v>
      </c>
      <c r="I48" s="1">
        <v>1</v>
      </c>
      <c r="J48" s="1">
        <v>1</v>
      </c>
      <c r="K48" s="1" t="s">
        <v>6983</v>
      </c>
      <c r="L48" s="1" t="s">
        <v>22</v>
      </c>
      <c r="M48" s="62">
        <v>2012</v>
      </c>
      <c r="N48" s="1" t="s">
        <v>7585</v>
      </c>
    </row>
    <row r="49" spans="1:14" ht="20.100000000000001" customHeight="1">
      <c r="A49" s="1">
        <v>63</v>
      </c>
      <c r="B49" s="1" t="s">
        <v>14</v>
      </c>
      <c r="C49" s="1" t="s">
        <v>6957</v>
      </c>
      <c r="D49" s="1" t="s">
        <v>7110</v>
      </c>
      <c r="E49" s="1" t="s">
        <v>7111</v>
      </c>
      <c r="F49" s="76">
        <v>9780203806890</v>
      </c>
      <c r="G49" s="76">
        <v>9780415614863</v>
      </c>
      <c r="H49" s="1" t="s">
        <v>7112</v>
      </c>
      <c r="I49" s="1">
        <v>1</v>
      </c>
      <c r="J49" s="1">
        <v>1</v>
      </c>
      <c r="K49" s="1" t="s">
        <v>7113</v>
      </c>
      <c r="L49" s="1" t="s">
        <v>22</v>
      </c>
      <c r="M49" s="62">
        <v>2012</v>
      </c>
      <c r="N49" s="1" t="s">
        <v>7615</v>
      </c>
    </row>
    <row r="50" spans="1:14" ht="20.100000000000001" customHeight="1">
      <c r="A50" s="1">
        <v>11</v>
      </c>
      <c r="B50" s="1" t="s">
        <v>14</v>
      </c>
      <c r="C50" s="1" t="s">
        <v>6880</v>
      </c>
      <c r="D50" s="1" t="s">
        <v>6881</v>
      </c>
      <c r="E50" s="1" t="s">
        <v>6882</v>
      </c>
      <c r="F50" s="76">
        <v>9780203085677</v>
      </c>
      <c r="G50" s="76">
        <v>9780415699211</v>
      </c>
      <c r="H50" s="1" t="s">
        <v>6883</v>
      </c>
      <c r="I50" s="1">
        <v>1</v>
      </c>
      <c r="J50" s="1">
        <v>1</v>
      </c>
      <c r="K50" s="1" t="s">
        <v>6884</v>
      </c>
      <c r="L50" s="1" t="s">
        <v>22</v>
      </c>
      <c r="M50" s="62">
        <v>2012</v>
      </c>
      <c r="N50" s="1" t="s">
        <v>7563</v>
      </c>
    </row>
    <row r="51" spans="1:14" ht="20.100000000000001" customHeight="1">
      <c r="A51" s="1">
        <v>41</v>
      </c>
      <c r="B51" s="1" t="s">
        <v>14</v>
      </c>
      <c r="C51" s="1" t="s">
        <v>2993</v>
      </c>
      <c r="D51" s="1" t="s">
        <v>7017</v>
      </c>
      <c r="E51" s="1" t="s">
        <v>7018</v>
      </c>
      <c r="F51" s="76">
        <v>9780203114988</v>
      </c>
      <c r="G51" s="76">
        <v>9780415701204</v>
      </c>
      <c r="H51" s="1" t="s">
        <v>88</v>
      </c>
      <c r="I51" s="1">
        <v>1</v>
      </c>
      <c r="J51" s="1">
        <v>1</v>
      </c>
      <c r="K51" s="1" t="s">
        <v>7019</v>
      </c>
      <c r="L51" s="1" t="s">
        <v>22</v>
      </c>
      <c r="M51" s="62">
        <v>2012</v>
      </c>
      <c r="N51" s="1" t="s">
        <v>7593</v>
      </c>
    </row>
    <row r="52" spans="1:14" ht="20.100000000000001" customHeight="1">
      <c r="A52" s="1">
        <v>44</v>
      </c>
      <c r="B52" s="1" t="s">
        <v>14</v>
      </c>
      <c r="C52" s="1" t="s">
        <v>7028</v>
      </c>
      <c r="D52" s="1" t="s">
        <v>7029</v>
      </c>
      <c r="E52" s="1" t="s">
        <v>7030</v>
      </c>
      <c r="F52" s="76">
        <v>9780203842331</v>
      </c>
      <c r="G52" s="76">
        <v>9780415583855</v>
      </c>
      <c r="H52" s="1" t="s">
        <v>7031</v>
      </c>
      <c r="I52" s="1">
        <v>1</v>
      </c>
      <c r="J52" s="1">
        <v>1</v>
      </c>
      <c r="K52" s="1" t="s">
        <v>7032</v>
      </c>
      <c r="L52" s="1" t="s">
        <v>22</v>
      </c>
      <c r="M52" s="62">
        <v>2011</v>
      </c>
      <c r="N52" s="1" t="s">
        <v>7596</v>
      </c>
    </row>
    <row r="53" spans="1:14" ht="20.100000000000001" customHeight="1">
      <c r="A53" s="1">
        <v>46</v>
      </c>
      <c r="B53" s="1" t="s">
        <v>14</v>
      </c>
      <c r="C53" s="1" t="s">
        <v>7037</v>
      </c>
      <c r="D53" s="1" t="s">
        <v>7038</v>
      </c>
      <c r="E53" s="1" t="s">
        <v>7039</v>
      </c>
      <c r="F53" s="76">
        <v>9780203078761</v>
      </c>
      <c r="G53" s="76">
        <v>9780415645157</v>
      </c>
      <c r="H53" s="1" t="s">
        <v>7040</v>
      </c>
      <c r="I53" s="1">
        <v>1</v>
      </c>
      <c r="J53" s="1">
        <v>1</v>
      </c>
      <c r="K53" s="1" t="s">
        <v>7041</v>
      </c>
      <c r="L53" s="1" t="s">
        <v>22</v>
      </c>
      <c r="M53" s="62">
        <v>2013</v>
      </c>
      <c r="N53" s="1" t="s">
        <v>7598</v>
      </c>
    </row>
    <row r="54" spans="1:14" ht="20.100000000000001" customHeight="1">
      <c r="A54" s="1">
        <v>62</v>
      </c>
      <c r="B54" s="1" t="s">
        <v>14</v>
      </c>
      <c r="C54" s="1" t="s">
        <v>326</v>
      </c>
      <c r="D54" s="1" t="s">
        <v>7106</v>
      </c>
      <c r="E54" s="1" t="s">
        <v>7107</v>
      </c>
      <c r="F54" s="76">
        <v>9780203085752</v>
      </c>
      <c r="G54" s="76">
        <v>9780415884853</v>
      </c>
      <c r="H54" s="1" t="s">
        <v>7108</v>
      </c>
      <c r="I54" s="1">
        <v>1</v>
      </c>
      <c r="J54" s="1">
        <v>1</v>
      </c>
      <c r="K54" s="1" t="s">
        <v>7109</v>
      </c>
      <c r="L54" s="1" t="s">
        <v>22</v>
      </c>
      <c r="M54" s="62">
        <v>2012</v>
      </c>
      <c r="N54" s="1" t="s">
        <v>7614</v>
      </c>
    </row>
    <row r="55" spans="1:14" ht="20.100000000000001" customHeight="1">
      <c r="A55" s="1">
        <v>144</v>
      </c>
      <c r="B55" s="1" t="s">
        <v>14</v>
      </c>
      <c r="C55" s="1" t="s">
        <v>7471</v>
      </c>
      <c r="D55" s="1" t="s">
        <v>7472</v>
      </c>
      <c r="E55" s="1" t="s">
        <v>7473</v>
      </c>
      <c r="F55" s="76">
        <v>9780203720196</v>
      </c>
      <c r="G55" s="76">
        <v>9780415523073</v>
      </c>
      <c r="H55" s="1" t="s">
        <v>7474</v>
      </c>
      <c r="I55" s="1">
        <v>1</v>
      </c>
      <c r="J55" s="1">
        <v>1</v>
      </c>
      <c r="K55" s="1" t="s">
        <v>7475</v>
      </c>
      <c r="L55" s="1" t="s">
        <v>22</v>
      </c>
      <c r="M55" s="62">
        <v>2012</v>
      </c>
      <c r="N55" s="1" t="s">
        <v>7696</v>
      </c>
    </row>
    <row r="56" spans="1:14" ht="20.100000000000001" customHeight="1">
      <c r="A56" s="1">
        <v>160</v>
      </c>
      <c r="B56" s="1" t="s">
        <v>14</v>
      </c>
      <c r="C56" s="1" t="s">
        <v>7537</v>
      </c>
      <c r="D56" s="1" t="s">
        <v>7538</v>
      </c>
      <c r="E56" s="1" t="s">
        <v>7539</v>
      </c>
      <c r="F56" s="76">
        <v>9780203104873</v>
      </c>
      <c r="G56" s="76">
        <v>9780415624077</v>
      </c>
      <c r="H56" s="1" t="s">
        <v>7540</v>
      </c>
      <c r="I56" s="1">
        <v>1</v>
      </c>
      <c r="J56" s="1">
        <v>1</v>
      </c>
      <c r="K56" s="1" t="s">
        <v>7541</v>
      </c>
      <c r="L56" s="1" t="s">
        <v>22</v>
      </c>
      <c r="M56" s="62">
        <v>2013</v>
      </c>
      <c r="N56" s="1" t="s">
        <v>7712</v>
      </c>
    </row>
    <row r="57" spans="1:14" ht="20.100000000000001" customHeight="1">
      <c r="A57" s="1">
        <v>66</v>
      </c>
      <c r="B57" s="1" t="s">
        <v>14</v>
      </c>
      <c r="C57" s="1" t="s">
        <v>7122</v>
      </c>
      <c r="D57" s="1" t="s">
        <v>7123</v>
      </c>
      <c r="E57" s="1" t="s">
        <v>7124</v>
      </c>
      <c r="F57" s="76">
        <v>9780203126523</v>
      </c>
      <c r="G57" s="76">
        <v>9780415888424</v>
      </c>
      <c r="H57" s="1" t="s">
        <v>7125</v>
      </c>
      <c r="I57" s="1">
        <v>1</v>
      </c>
      <c r="J57" s="1">
        <v>1</v>
      </c>
      <c r="K57" s="1" t="s">
        <v>7126</v>
      </c>
      <c r="L57" s="1" t="s">
        <v>22</v>
      </c>
      <c r="M57" s="62">
        <v>2012</v>
      </c>
      <c r="N57" s="1" t="s">
        <v>7618</v>
      </c>
    </row>
    <row r="58" spans="1:14" ht="20.100000000000001" customHeight="1">
      <c r="A58" s="1">
        <v>51</v>
      </c>
      <c r="B58" s="1" t="s">
        <v>14</v>
      </c>
      <c r="C58" s="1" t="s">
        <v>783</v>
      </c>
      <c r="D58" s="1" t="s">
        <v>7057</v>
      </c>
      <c r="E58" s="1" t="s">
        <v>7058</v>
      </c>
      <c r="F58" s="76">
        <v>9780203845844</v>
      </c>
      <c r="G58" s="76">
        <v>9780415498142</v>
      </c>
      <c r="H58" s="1" t="s">
        <v>7059</v>
      </c>
      <c r="I58" s="1">
        <v>1</v>
      </c>
      <c r="J58" s="1">
        <v>1</v>
      </c>
      <c r="K58" s="1" t="s">
        <v>7060</v>
      </c>
      <c r="L58" s="1" t="s">
        <v>22</v>
      </c>
      <c r="M58" s="62">
        <v>2010</v>
      </c>
      <c r="N58" s="1" t="s">
        <v>7603</v>
      </c>
    </row>
    <row r="59" spans="1:14" ht="20.100000000000001" customHeight="1">
      <c r="A59" s="1">
        <v>40</v>
      </c>
      <c r="B59" s="1" t="s">
        <v>14</v>
      </c>
      <c r="C59" s="1" t="s">
        <v>7012</v>
      </c>
      <c r="D59" s="1" t="s">
        <v>7013</v>
      </c>
      <c r="E59" s="1" t="s">
        <v>7014</v>
      </c>
      <c r="F59" s="76">
        <v>9780203115527</v>
      </c>
      <c r="G59" s="76">
        <v>9780415590662</v>
      </c>
      <c r="H59" s="1" t="s">
        <v>7015</v>
      </c>
      <c r="I59" s="1">
        <v>1</v>
      </c>
      <c r="J59" s="1">
        <v>1</v>
      </c>
      <c r="K59" s="1" t="s">
        <v>7016</v>
      </c>
      <c r="L59" s="1" t="s">
        <v>22</v>
      </c>
      <c r="M59" s="62">
        <v>2013</v>
      </c>
      <c r="N59" s="1" t="s">
        <v>7592</v>
      </c>
    </row>
    <row r="60" spans="1:14" ht="20.100000000000001" customHeight="1">
      <c r="A60" s="1">
        <v>56</v>
      </c>
      <c r="B60" s="1" t="s">
        <v>14</v>
      </c>
      <c r="C60" s="1" t="s">
        <v>7012</v>
      </c>
      <c r="D60" s="1" t="s">
        <v>7079</v>
      </c>
      <c r="E60" s="1" t="s">
        <v>7080</v>
      </c>
      <c r="F60" s="76">
        <v>9780203135921</v>
      </c>
      <c r="G60" s="76">
        <v>9780415880848</v>
      </c>
      <c r="H60" s="1" t="s">
        <v>7081</v>
      </c>
      <c r="I60" s="1">
        <v>1</v>
      </c>
      <c r="J60" s="1">
        <v>1</v>
      </c>
      <c r="K60" s="1" t="s">
        <v>7082</v>
      </c>
      <c r="L60" s="1" t="s">
        <v>22</v>
      </c>
      <c r="M60" s="62">
        <v>2012</v>
      </c>
      <c r="N60" s="1" t="s">
        <v>7608</v>
      </c>
    </row>
    <row r="61" spans="1:14" ht="20.100000000000001" customHeight="1">
      <c r="A61" s="1">
        <v>135</v>
      </c>
      <c r="B61" s="1" t="s">
        <v>14</v>
      </c>
      <c r="C61" s="1" t="s">
        <v>644</v>
      </c>
      <c r="D61" s="1" t="s">
        <v>7430</v>
      </c>
      <c r="E61" s="1" t="s">
        <v>7431</v>
      </c>
      <c r="F61" s="76">
        <v>9780203081082</v>
      </c>
      <c r="G61" s="76">
        <v>9780415521499</v>
      </c>
      <c r="H61" s="1" t="s">
        <v>7432</v>
      </c>
      <c r="I61" s="1">
        <v>1</v>
      </c>
      <c r="J61" s="1">
        <v>1</v>
      </c>
      <c r="K61" s="1" t="s">
        <v>7433</v>
      </c>
      <c r="L61" s="1" t="s">
        <v>22</v>
      </c>
      <c r="M61" s="62">
        <v>2013</v>
      </c>
      <c r="N61" s="1" t="s">
        <v>7687</v>
      </c>
    </row>
    <row r="62" spans="1:14" ht="20.100000000000001" customHeight="1">
      <c r="A62" s="1">
        <v>53</v>
      </c>
      <c r="B62" s="1" t="s">
        <v>14</v>
      </c>
      <c r="C62" s="1" t="s">
        <v>334</v>
      </c>
      <c r="D62" s="1" t="s">
        <v>7066</v>
      </c>
      <c r="E62" s="1" t="s">
        <v>7067</v>
      </c>
      <c r="F62" s="76">
        <v>9780203386064</v>
      </c>
      <c r="G62" s="76">
        <v>9780415594523</v>
      </c>
      <c r="H62" s="1" t="s">
        <v>7068</v>
      </c>
      <c r="I62" s="1">
        <v>1</v>
      </c>
      <c r="J62" s="1">
        <v>1</v>
      </c>
      <c r="K62" s="1" t="s">
        <v>7069</v>
      </c>
      <c r="L62" s="1" t="s">
        <v>22</v>
      </c>
      <c r="M62" s="62">
        <v>2013</v>
      </c>
      <c r="N62" s="1" t="s">
        <v>7605</v>
      </c>
    </row>
    <row r="63" spans="1:14" ht="20.100000000000001" customHeight="1">
      <c r="A63" s="1">
        <v>99</v>
      </c>
      <c r="B63" s="1" t="s">
        <v>14</v>
      </c>
      <c r="C63" s="1" t="s">
        <v>7275</v>
      </c>
      <c r="D63" s="1" t="s">
        <v>7276</v>
      </c>
      <c r="E63" s="1" t="s">
        <v>7277</v>
      </c>
      <c r="F63" s="76">
        <v>9780203841143</v>
      </c>
      <c r="G63" s="76">
        <v>9780415557801</v>
      </c>
      <c r="H63" s="1" t="s">
        <v>7278</v>
      </c>
      <c r="I63" s="1">
        <v>1</v>
      </c>
      <c r="J63" s="1">
        <v>1</v>
      </c>
      <c r="K63" s="1" t="s">
        <v>7279</v>
      </c>
      <c r="L63" s="1" t="s">
        <v>22</v>
      </c>
      <c r="M63" s="62">
        <v>2010</v>
      </c>
      <c r="N63" s="1" t="s">
        <v>7651</v>
      </c>
    </row>
    <row r="64" spans="1:14" ht="20.100000000000001" customHeight="1">
      <c r="A64" s="1">
        <v>113</v>
      </c>
      <c r="B64" s="1" t="s">
        <v>14</v>
      </c>
      <c r="C64" s="1" t="s">
        <v>7336</v>
      </c>
      <c r="D64" s="1" t="s">
        <v>7337</v>
      </c>
      <c r="E64" s="1" t="s">
        <v>7338</v>
      </c>
      <c r="F64" s="76">
        <v>9780203937693</v>
      </c>
      <c r="G64" s="76">
        <v>9780419207900</v>
      </c>
      <c r="H64" s="1" t="s">
        <v>7339</v>
      </c>
      <c r="I64" s="1">
        <v>1</v>
      </c>
      <c r="J64" s="1">
        <v>1</v>
      </c>
      <c r="K64" s="1" t="s">
        <v>7340</v>
      </c>
      <c r="L64" s="1" t="s">
        <v>22</v>
      </c>
      <c r="M64" s="62">
        <v>2011</v>
      </c>
      <c r="N64" s="1" t="s">
        <v>7665</v>
      </c>
    </row>
    <row r="65" spans="1:14" ht="20.100000000000001" customHeight="1">
      <c r="A65" s="1">
        <v>140</v>
      </c>
      <c r="B65" s="1" t="s">
        <v>14</v>
      </c>
      <c r="C65" s="1" t="s">
        <v>302</v>
      </c>
      <c r="D65" s="1" t="s">
        <v>7453</v>
      </c>
      <c r="E65" s="1" t="s">
        <v>7454</v>
      </c>
      <c r="F65" s="76">
        <v>9780203122693</v>
      </c>
      <c r="G65" s="76">
        <v>9780415518284</v>
      </c>
      <c r="H65" s="1" t="s">
        <v>7455</v>
      </c>
      <c r="I65" s="1">
        <v>1</v>
      </c>
      <c r="J65" s="1">
        <v>1</v>
      </c>
      <c r="K65" s="1" t="s">
        <v>7456</v>
      </c>
      <c r="L65" s="1" t="s">
        <v>7457</v>
      </c>
      <c r="M65" s="62">
        <v>2012</v>
      </c>
      <c r="N65" s="1" t="s">
        <v>7692</v>
      </c>
    </row>
    <row r="66" spans="1:14" ht="20.100000000000001" customHeight="1">
      <c r="A66" s="1">
        <v>68</v>
      </c>
      <c r="B66" s="1" t="s">
        <v>14</v>
      </c>
      <c r="C66" s="1" t="s">
        <v>7131</v>
      </c>
      <c r="D66" s="1" t="s">
        <v>7132</v>
      </c>
      <c r="E66" s="1" t="s">
        <v>7133</v>
      </c>
      <c r="F66" s="76">
        <v>9780203082119</v>
      </c>
      <c r="G66" s="76">
        <v>9780415897839</v>
      </c>
      <c r="H66" s="1" t="s">
        <v>7134</v>
      </c>
      <c r="I66" s="1">
        <v>1</v>
      </c>
      <c r="J66" s="1">
        <v>2</v>
      </c>
      <c r="K66" s="1" t="s">
        <v>7135</v>
      </c>
      <c r="L66" s="1" t="s">
        <v>22</v>
      </c>
      <c r="M66" s="62">
        <v>2013</v>
      </c>
      <c r="N66" s="1" t="s">
        <v>7620</v>
      </c>
    </row>
    <row r="67" spans="1:14" ht="20.100000000000001" customHeight="1">
      <c r="A67" s="1">
        <v>112</v>
      </c>
      <c r="B67" s="1" t="s">
        <v>14</v>
      </c>
      <c r="C67" s="1" t="s">
        <v>7131</v>
      </c>
      <c r="D67" s="1" t="s">
        <v>7332</v>
      </c>
      <c r="E67" s="1" t="s">
        <v>7333</v>
      </c>
      <c r="F67" s="76">
        <v>9780203881651</v>
      </c>
      <c r="G67" s="76">
        <v>9780415998628</v>
      </c>
      <c r="H67" s="1" t="s">
        <v>7334</v>
      </c>
      <c r="I67" s="1">
        <v>1</v>
      </c>
      <c r="J67" s="1">
        <v>1</v>
      </c>
      <c r="K67" s="1" t="s">
        <v>7335</v>
      </c>
      <c r="L67" s="1" t="s">
        <v>22</v>
      </c>
      <c r="M67" s="62">
        <v>2011</v>
      </c>
      <c r="N67" s="1" t="s">
        <v>7664</v>
      </c>
    </row>
    <row r="68" spans="1:14" ht="20.100000000000001" customHeight="1">
      <c r="A68" s="1">
        <v>70</v>
      </c>
      <c r="B68" s="1" t="s">
        <v>14</v>
      </c>
      <c r="C68" s="1" t="s">
        <v>7141</v>
      </c>
      <c r="D68" s="1" t="s">
        <v>7142</v>
      </c>
      <c r="E68" s="1" t="s">
        <v>7143</v>
      </c>
      <c r="F68" s="76">
        <v>9780203085554</v>
      </c>
      <c r="G68" s="76">
        <v>9780415636216</v>
      </c>
      <c r="H68" s="1" t="s">
        <v>7144</v>
      </c>
      <c r="I68" s="1">
        <v>1</v>
      </c>
      <c r="J68" s="1">
        <v>1</v>
      </c>
      <c r="K68" s="1" t="s">
        <v>7145</v>
      </c>
      <c r="L68" s="1" t="s">
        <v>22</v>
      </c>
      <c r="M68" s="62">
        <v>2013</v>
      </c>
      <c r="N68" s="1" t="s">
        <v>7622</v>
      </c>
    </row>
    <row r="69" spans="1:14" ht="20.100000000000001" customHeight="1">
      <c r="A69" s="1">
        <v>69</v>
      </c>
      <c r="B69" s="1" t="s">
        <v>14</v>
      </c>
      <c r="C69" s="1" t="s">
        <v>7136</v>
      </c>
      <c r="D69" s="1" t="s">
        <v>7137</v>
      </c>
      <c r="E69" s="1" t="s">
        <v>7138</v>
      </c>
      <c r="F69" s="76">
        <v>9780203106785</v>
      </c>
      <c r="G69" s="76">
        <v>9780415691086</v>
      </c>
      <c r="H69" s="1" t="s">
        <v>7139</v>
      </c>
      <c r="I69" s="1">
        <v>1</v>
      </c>
      <c r="J69" s="1">
        <v>1</v>
      </c>
      <c r="K69" s="1" t="s">
        <v>7140</v>
      </c>
      <c r="L69" s="1" t="s">
        <v>22</v>
      </c>
      <c r="M69" s="62">
        <v>2013</v>
      </c>
      <c r="N69" s="1" t="s">
        <v>7621</v>
      </c>
    </row>
    <row r="70" spans="1:14" ht="20.100000000000001" customHeight="1">
      <c r="A70" s="1">
        <v>55</v>
      </c>
      <c r="B70" s="1" t="s">
        <v>14</v>
      </c>
      <c r="C70" s="1" t="s">
        <v>6220</v>
      </c>
      <c r="D70" s="1" t="s">
        <v>7075</v>
      </c>
      <c r="E70" s="1" t="s">
        <v>7076</v>
      </c>
      <c r="F70" s="76">
        <v>9780203071809</v>
      </c>
      <c r="G70" s="76">
        <v>9780415502276</v>
      </c>
      <c r="H70" s="1" t="s">
        <v>7077</v>
      </c>
      <c r="I70" s="1">
        <v>1</v>
      </c>
      <c r="J70" s="1">
        <v>1</v>
      </c>
      <c r="K70" s="1" t="s">
        <v>7078</v>
      </c>
      <c r="L70" s="1" t="s">
        <v>22</v>
      </c>
      <c r="M70" s="62">
        <v>2013</v>
      </c>
      <c r="N70" s="1" t="s">
        <v>7607</v>
      </c>
    </row>
    <row r="71" spans="1:14" ht="20.100000000000001" customHeight="1">
      <c r="A71" s="1">
        <v>128</v>
      </c>
      <c r="B71" s="1" t="s">
        <v>14</v>
      </c>
      <c r="C71" s="1" t="s">
        <v>7402</v>
      </c>
      <c r="D71" s="1" t="s">
        <v>7403</v>
      </c>
      <c r="E71" s="1" t="s">
        <v>7165</v>
      </c>
      <c r="F71" s="76">
        <v>9780123851970</v>
      </c>
      <c r="G71" s="76">
        <v>9780123851963</v>
      </c>
      <c r="H71" s="1" t="s">
        <v>7404</v>
      </c>
      <c r="I71" s="1">
        <v>1</v>
      </c>
      <c r="J71" s="1">
        <v>1</v>
      </c>
      <c r="K71" s="1" t="s">
        <v>7405</v>
      </c>
      <c r="L71" s="1" t="s">
        <v>22</v>
      </c>
      <c r="M71" s="62">
        <v>2012</v>
      </c>
      <c r="N71" s="1" t="s">
        <v>7680</v>
      </c>
    </row>
    <row r="72" spans="1:14" ht="20.100000000000001" customHeight="1">
      <c r="A72" s="1">
        <v>47</v>
      </c>
      <c r="B72" s="1" t="s">
        <v>14</v>
      </c>
      <c r="C72" s="1" t="s">
        <v>753</v>
      </c>
      <c r="D72" s="1" t="s">
        <v>7042</v>
      </c>
      <c r="E72" s="1" t="s">
        <v>7043</v>
      </c>
      <c r="F72" s="76">
        <v>9780203121900</v>
      </c>
      <c r="G72" s="76">
        <v>9781849714549</v>
      </c>
      <c r="H72" s="1" t="s">
        <v>7044</v>
      </c>
      <c r="I72" s="1">
        <v>1</v>
      </c>
      <c r="J72" s="1">
        <v>1</v>
      </c>
      <c r="K72" s="1" t="s">
        <v>7045</v>
      </c>
      <c r="L72" s="1" t="s">
        <v>22</v>
      </c>
      <c r="M72" s="62">
        <v>2012</v>
      </c>
      <c r="N72" s="1" t="s">
        <v>7599</v>
      </c>
    </row>
    <row r="73" spans="1:14" ht="20.100000000000001" customHeight="1">
      <c r="A73" s="1">
        <v>106</v>
      </c>
      <c r="B73" s="1" t="s">
        <v>14</v>
      </c>
      <c r="C73" s="1" t="s">
        <v>7305</v>
      </c>
      <c r="D73" s="1" t="s">
        <v>7306</v>
      </c>
      <c r="E73" s="1" t="s">
        <v>7307</v>
      </c>
      <c r="F73" s="76">
        <v>9780203138847</v>
      </c>
      <c r="G73" s="76">
        <v>9781849714709</v>
      </c>
      <c r="H73" s="1" t="s">
        <v>7308</v>
      </c>
      <c r="I73" s="1">
        <v>1</v>
      </c>
      <c r="J73" s="1">
        <v>1</v>
      </c>
      <c r="K73" s="1" t="s">
        <v>7309</v>
      </c>
      <c r="L73" s="1" t="s">
        <v>22</v>
      </c>
      <c r="M73" s="62">
        <v>2012</v>
      </c>
      <c r="N73" s="1" t="s">
        <v>7658</v>
      </c>
    </row>
    <row r="74" spans="1:14" ht="20.100000000000001" customHeight="1">
      <c r="A74" s="1">
        <v>58</v>
      </c>
      <c r="B74" s="1" t="s">
        <v>14</v>
      </c>
      <c r="C74" s="1" t="s">
        <v>263</v>
      </c>
      <c r="D74" s="1" t="s">
        <v>7088</v>
      </c>
      <c r="E74" s="1" t="s">
        <v>7089</v>
      </c>
      <c r="F74" s="76">
        <v>9780203070338</v>
      </c>
      <c r="G74" s="76">
        <v>9780415577502</v>
      </c>
      <c r="H74" s="1" t="s">
        <v>7090</v>
      </c>
      <c r="I74" s="1">
        <v>1</v>
      </c>
      <c r="J74" s="1">
        <v>1</v>
      </c>
      <c r="K74" s="1" t="s">
        <v>7091</v>
      </c>
      <c r="L74" s="1" t="s">
        <v>22</v>
      </c>
      <c r="M74" s="62">
        <v>2013</v>
      </c>
      <c r="N74" s="1" t="s">
        <v>7610</v>
      </c>
    </row>
    <row r="75" spans="1:14" ht="20.100000000000001" customHeight="1">
      <c r="A75" s="1">
        <v>42</v>
      </c>
      <c r="B75" s="1" t="s">
        <v>14</v>
      </c>
      <c r="C75" s="1" t="s">
        <v>263</v>
      </c>
      <c r="D75" s="1" t="s">
        <v>7020</v>
      </c>
      <c r="E75" s="1" t="s">
        <v>7021</v>
      </c>
      <c r="F75" s="76">
        <v>9780203118580</v>
      </c>
      <c r="G75" s="76">
        <v>9780415526708</v>
      </c>
      <c r="H75" s="1" t="s">
        <v>7022</v>
      </c>
      <c r="I75" s="1">
        <v>1</v>
      </c>
      <c r="J75" s="1">
        <v>1</v>
      </c>
      <c r="K75" s="1" t="s">
        <v>7023</v>
      </c>
      <c r="L75" s="1" t="s">
        <v>22</v>
      </c>
      <c r="M75" s="62">
        <v>2012</v>
      </c>
      <c r="N75" s="1" t="s">
        <v>7594</v>
      </c>
    </row>
    <row r="76" spans="1:14" ht="20.100000000000001" customHeight="1">
      <c r="A76" s="1">
        <v>79</v>
      </c>
      <c r="B76" s="1" t="s">
        <v>14</v>
      </c>
      <c r="C76" s="1" t="s">
        <v>263</v>
      </c>
      <c r="D76" s="1" t="s">
        <v>7181</v>
      </c>
      <c r="E76" s="1" t="s">
        <v>7182</v>
      </c>
      <c r="F76" s="76">
        <v>9780203846414</v>
      </c>
      <c r="G76" s="76">
        <v>9780415460712</v>
      </c>
      <c r="H76" s="1" t="s">
        <v>7183</v>
      </c>
      <c r="I76" s="1">
        <v>1</v>
      </c>
      <c r="J76" s="1">
        <v>1</v>
      </c>
      <c r="K76" s="1" t="s">
        <v>7184</v>
      </c>
      <c r="L76" s="1" t="s">
        <v>22</v>
      </c>
      <c r="M76" s="62">
        <v>2010</v>
      </c>
      <c r="N76" s="1" t="s">
        <v>7631</v>
      </c>
    </row>
    <row r="77" spans="1:14" ht="20.100000000000001" customHeight="1">
      <c r="A77" s="1">
        <v>137</v>
      </c>
      <c r="B77" s="1" t="s">
        <v>14</v>
      </c>
      <c r="C77" s="1" t="s">
        <v>263</v>
      </c>
      <c r="D77" s="1" t="s">
        <v>7439</v>
      </c>
      <c r="E77" s="1" t="s">
        <v>7440</v>
      </c>
      <c r="F77" s="76">
        <v>9780203857359</v>
      </c>
      <c r="G77" s="76">
        <v>9780415778053</v>
      </c>
      <c r="H77" s="1" t="s">
        <v>7441</v>
      </c>
      <c r="I77" s="1">
        <v>1</v>
      </c>
      <c r="J77" s="1">
        <v>1</v>
      </c>
      <c r="K77" s="1" t="s">
        <v>7442</v>
      </c>
      <c r="L77" s="1" t="s">
        <v>22</v>
      </c>
      <c r="M77" s="62">
        <v>2010</v>
      </c>
      <c r="N77" s="1" t="s">
        <v>7689</v>
      </c>
    </row>
    <row r="78" spans="1:14" ht="20.100000000000001" customHeight="1">
      <c r="A78" s="1">
        <v>39</v>
      </c>
      <c r="B78" s="1" t="s">
        <v>14</v>
      </c>
      <c r="C78" s="1" t="s">
        <v>7008</v>
      </c>
      <c r="D78" s="1" t="s">
        <v>7009</v>
      </c>
      <c r="E78" s="1" t="s">
        <v>7010</v>
      </c>
      <c r="F78" s="76">
        <v>9780203580981</v>
      </c>
      <c r="G78" s="76">
        <v>9780415818728</v>
      </c>
      <c r="H78" s="1" t="s">
        <v>7011</v>
      </c>
      <c r="I78" s="1">
        <v>1</v>
      </c>
      <c r="J78" s="1">
        <v>1</v>
      </c>
      <c r="K78" s="1" t="s">
        <v>6817</v>
      </c>
      <c r="L78" s="1" t="s">
        <v>22</v>
      </c>
      <c r="M78" s="62">
        <v>2012</v>
      </c>
      <c r="N78" s="1" t="s">
        <v>7591</v>
      </c>
    </row>
    <row r="79" spans="1:14" ht="20.100000000000001" customHeight="1">
      <c r="A79" s="1">
        <v>118</v>
      </c>
      <c r="B79" s="1" t="s">
        <v>14</v>
      </c>
      <c r="C79" s="1" t="s">
        <v>7360</v>
      </c>
      <c r="D79" s="1" t="s">
        <v>7361</v>
      </c>
      <c r="E79" s="1" t="s">
        <v>7362</v>
      </c>
      <c r="F79" s="76">
        <v>9780203148259</v>
      </c>
      <c r="G79" s="76">
        <v>9780415460255</v>
      </c>
      <c r="H79" s="1" t="s">
        <v>7363</v>
      </c>
      <c r="I79" s="1">
        <v>1</v>
      </c>
      <c r="J79" s="1">
        <v>2</v>
      </c>
      <c r="K79" s="1" t="s">
        <v>7364</v>
      </c>
      <c r="L79" s="1" t="s">
        <v>22</v>
      </c>
      <c r="M79" s="62">
        <v>2011</v>
      </c>
      <c r="N79" s="1" t="s">
        <v>7670</v>
      </c>
    </row>
    <row r="80" spans="1:14" ht="20.100000000000001" customHeight="1">
      <c r="A80" s="1">
        <v>162</v>
      </c>
      <c r="B80" s="1" t="s">
        <v>14</v>
      </c>
      <c r="C80" s="1" t="s">
        <v>7546</v>
      </c>
      <c r="D80" s="1" t="s">
        <v>7547</v>
      </c>
      <c r="E80" s="1" t="s">
        <v>7548</v>
      </c>
      <c r="F80" s="76">
        <v>9780203077627</v>
      </c>
      <c r="G80" s="76">
        <v>9780415699112</v>
      </c>
      <c r="H80" s="1" t="s">
        <v>7549</v>
      </c>
      <c r="I80" s="1">
        <v>1</v>
      </c>
      <c r="J80" s="1">
        <v>1</v>
      </c>
      <c r="K80" s="1" t="s">
        <v>7550</v>
      </c>
      <c r="L80" s="1" t="s">
        <v>22</v>
      </c>
      <c r="M80" s="62">
        <v>2013</v>
      </c>
      <c r="N80" s="1" t="s">
        <v>7714</v>
      </c>
    </row>
    <row r="81" spans="1:14" ht="20.100000000000001" customHeight="1">
      <c r="A81" s="1">
        <v>125</v>
      </c>
      <c r="B81" s="1" t="s">
        <v>14</v>
      </c>
      <c r="C81" s="1" t="s">
        <v>7390</v>
      </c>
      <c r="D81" s="1" t="s">
        <v>7391</v>
      </c>
      <c r="E81" s="1" t="s">
        <v>7392</v>
      </c>
      <c r="F81" s="76">
        <v>9780203127711</v>
      </c>
      <c r="G81" s="76">
        <v>9780415895347</v>
      </c>
      <c r="H81" s="1" t="s">
        <v>7393</v>
      </c>
      <c r="I81" s="1">
        <v>1</v>
      </c>
      <c r="J81" s="1">
        <v>1</v>
      </c>
      <c r="K81" s="1" t="s">
        <v>7313</v>
      </c>
      <c r="L81" s="1" t="s">
        <v>22</v>
      </c>
      <c r="M81" s="62">
        <v>2012</v>
      </c>
      <c r="N81" s="1" t="s">
        <v>7677</v>
      </c>
    </row>
    <row r="82" spans="1:14" ht="20.100000000000001" customHeight="1">
      <c r="A82" s="1">
        <v>9</v>
      </c>
      <c r="B82" s="1" t="s">
        <v>14</v>
      </c>
      <c r="C82" s="1" t="s">
        <v>127</v>
      </c>
      <c r="D82" s="1" t="s">
        <v>6871</v>
      </c>
      <c r="E82" s="1" t="s">
        <v>6872</v>
      </c>
      <c r="F82" s="76">
        <v>9780203806869</v>
      </c>
      <c r="G82" s="76">
        <v>9780415664349</v>
      </c>
      <c r="H82" s="1" t="s">
        <v>6873</v>
      </c>
      <c r="I82" s="1">
        <v>1</v>
      </c>
      <c r="J82" s="1">
        <v>1</v>
      </c>
      <c r="K82" s="1" t="s">
        <v>6874</v>
      </c>
      <c r="L82" s="1" t="s">
        <v>22</v>
      </c>
      <c r="M82" s="62">
        <v>2012</v>
      </c>
      <c r="N82" s="1" t="s">
        <v>7561</v>
      </c>
    </row>
    <row r="83" spans="1:14" ht="20.100000000000001" customHeight="1">
      <c r="A83" s="1">
        <v>37</v>
      </c>
      <c r="B83" s="1" t="s">
        <v>14</v>
      </c>
      <c r="C83" s="1" t="s">
        <v>5813</v>
      </c>
      <c r="D83" s="1" t="s">
        <v>6999</v>
      </c>
      <c r="E83" s="1" t="s">
        <v>7000</v>
      </c>
      <c r="F83" s="76">
        <v>9780203374597</v>
      </c>
      <c r="G83" s="76">
        <v>9780415517010</v>
      </c>
      <c r="H83" s="1" t="s">
        <v>7001</v>
      </c>
      <c r="I83" s="1">
        <v>1</v>
      </c>
      <c r="J83" s="1">
        <v>1</v>
      </c>
      <c r="K83" s="1" t="s">
        <v>7002</v>
      </c>
      <c r="L83" s="1" t="s">
        <v>22</v>
      </c>
      <c r="M83" s="62">
        <v>2013</v>
      </c>
      <c r="N83" s="1" t="s">
        <v>7589</v>
      </c>
    </row>
    <row r="84" spans="1:14" ht="20.100000000000001" customHeight="1">
      <c r="A84" s="1">
        <v>77</v>
      </c>
      <c r="B84" s="1" t="s">
        <v>14</v>
      </c>
      <c r="C84" s="1" t="s">
        <v>7172</v>
      </c>
      <c r="D84" s="1" t="s">
        <v>7173</v>
      </c>
      <c r="E84" s="1" t="s">
        <v>7174</v>
      </c>
      <c r="F84" s="76">
        <v>9780203853252</v>
      </c>
      <c r="G84" s="76">
        <v>9780415549110</v>
      </c>
      <c r="H84" s="1" t="s">
        <v>7175</v>
      </c>
      <c r="I84" s="1">
        <v>1</v>
      </c>
      <c r="J84" s="1">
        <v>1</v>
      </c>
      <c r="K84" s="1" t="s">
        <v>3783</v>
      </c>
      <c r="L84" s="1" t="s">
        <v>22</v>
      </c>
      <c r="M84" s="62">
        <v>2010</v>
      </c>
      <c r="N84" s="1" t="s">
        <v>7629</v>
      </c>
    </row>
    <row r="85" spans="1:14" ht="20.100000000000001" customHeight="1">
      <c r="A85" s="1">
        <v>49</v>
      </c>
      <c r="B85" s="1" t="s">
        <v>14</v>
      </c>
      <c r="C85" s="1" t="s">
        <v>462</v>
      </c>
      <c r="D85" s="1" t="s">
        <v>7050</v>
      </c>
      <c r="E85" s="1" t="s">
        <v>7051</v>
      </c>
      <c r="F85" s="76">
        <v>9780203098455</v>
      </c>
      <c r="G85" s="76">
        <v>9780415806909</v>
      </c>
      <c r="H85" s="1" t="s">
        <v>7052</v>
      </c>
      <c r="I85" s="1">
        <v>1</v>
      </c>
      <c r="J85" s="1">
        <v>1</v>
      </c>
      <c r="K85" s="1" t="s">
        <v>7053</v>
      </c>
      <c r="L85" s="1" t="s">
        <v>22</v>
      </c>
      <c r="M85" s="62">
        <v>2013</v>
      </c>
      <c r="N85" s="1" t="s">
        <v>7601</v>
      </c>
    </row>
    <row r="86" spans="1:14" ht="20.100000000000001" customHeight="1">
      <c r="A86" s="1">
        <v>83</v>
      </c>
      <c r="B86" s="1" t="s">
        <v>14</v>
      </c>
      <c r="C86" s="1" t="s">
        <v>462</v>
      </c>
      <c r="D86" s="1" t="s">
        <v>7200</v>
      </c>
      <c r="E86" s="1" t="s">
        <v>7201</v>
      </c>
      <c r="F86" s="76">
        <v>9780203081365</v>
      </c>
      <c r="G86" s="76">
        <v>9780415808897</v>
      </c>
      <c r="H86" s="1" t="s">
        <v>7202</v>
      </c>
      <c r="I86" s="1">
        <v>1</v>
      </c>
      <c r="J86" s="1">
        <v>1</v>
      </c>
      <c r="K86" s="1" t="s">
        <v>7203</v>
      </c>
      <c r="L86" s="1" t="s">
        <v>22</v>
      </c>
      <c r="M86" s="62">
        <v>2013</v>
      </c>
      <c r="N86" s="1" t="s">
        <v>7635</v>
      </c>
    </row>
    <row r="87" spans="1:14" ht="20.100000000000001" customHeight="1">
      <c r="A87" s="1">
        <v>19</v>
      </c>
      <c r="B87" s="1" t="s">
        <v>14</v>
      </c>
      <c r="C87" s="1" t="s">
        <v>398</v>
      </c>
      <c r="D87" s="1" t="s">
        <v>6917</v>
      </c>
      <c r="E87" s="1" t="s">
        <v>6918</v>
      </c>
      <c r="F87" s="76">
        <v>9780203076910</v>
      </c>
      <c r="G87" s="76">
        <v>9780415897846</v>
      </c>
      <c r="H87" s="1" t="s">
        <v>6919</v>
      </c>
      <c r="I87" s="1">
        <v>1</v>
      </c>
      <c r="J87" s="1">
        <v>1</v>
      </c>
      <c r="K87" s="1" t="s">
        <v>6920</v>
      </c>
      <c r="L87" s="1" t="s">
        <v>22</v>
      </c>
      <c r="M87" s="62">
        <v>2013</v>
      </c>
      <c r="N87" s="1" t="s">
        <v>7571</v>
      </c>
    </row>
    <row r="88" spans="1:14" ht="20.100000000000001" customHeight="1">
      <c r="A88" s="1">
        <v>133</v>
      </c>
      <c r="B88" s="1" t="s">
        <v>14</v>
      </c>
      <c r="C88" s="1" t="s">
        <v>398</v>
      </c>
      <c r="D88" s="1" t="s">
        <v>7424</v>
      </c>
      <c r="E88" s="1" t="s">
        <v>7425</v>
      </c>
      <c r="F88" s="76">
        <v>9780203073520</v>
      </c>
      <c r="G88" s="76">
        <v>9780415669979</v>
      </c>
      <c r="H88" s="1" t="s">
        <v>7426</v>
      </c>
      <c r="I88" s="1">
        <v>1</v>
      </c>
      <c r="J88" s="1">
        <v>3</v>
      </c>
      <c r="K88" s="1" t="s">
        <v>7427</v>
      </c>
      <c r="L88" s="1" t="s">
        <v>22</v>
      </c>
      <c r="M88" s="62">
        <v>2013</v>
      </c>
      <c r="N88" s="1" t="s">
        <v>7685</v>
      </c>
    </row>
    <row r="89" spans="1:14" ht="20.100000000000001" customHeight="1">
      <c r="A89" s="1">
        <v>25</v>
      </c>
      <c r="B89" s="1" t="s">
        <v>14</v>
      </c>
      <c r="C89" s="1" t="s">
        <v>6943</v>
      </c>
      <c r="D89" s="1" t="s">
        <v>6944</v>
      </c>
      <c r="E89" s="1" t="s">
        <v>6945</v>
      </c>
      <c r="F89" s="76">
        <v>9780203098011</v>
      </c>
      <c r="G89" s="76">
        <v>9780415629584</v>
      </c>
      <c r="H89" s="1" t="s">
        <v>6946</v>
      </c>
      <c r="I89" s="1">
        <v>1</v>
      </c>
      <c r="J89" s="1">
        <v>1</v>
      </c>
      <c r="K89" s="1" t="s">
        <v>6947</v>
      </c>
      <c r="L89" s="1" t="s">
        <v>22</v>
      </c>
      <c r="M89" s="62">
        <v>2013</v>
      </c>
      <c r="N89" s="1" t="s">
        <v>7577</v>
      </c>
    </row>
    <row r="90" spans="1:14" ht="20.100000000000001" customHeight="1">
      <c r="A90" s="1">
        <v>136</v>
      </c>
      <c r="B90" s="1" t="s">
        <v>14</v>
      </c>
      <c r="C90" s="1" t="s">
        <v>7434</v>
      </c>
      <c r="D90" s="1" t="s">
        <v>7435</v>
      </c>
      <c r="E90" s="1" t="s">
        <v>7436</v>
      </c>
      <c r="F90" s="76">
        <v>9780203076958</v>
      </c>
      <c r="G90" s="76">
        <v>9780415657433</v>
      </c>
      <c r="H90" s="1" t="s">
        <v>7437</v>
      </c>
      <c r="I90" s="1">
        <v>1</v>
      </c>
      <c r="J90" s="1">
        <v>1</v>
      </c>
      <c r="K90" s="1" t="s">
        <v>7438</v>
      </c>
      <c r="L90" s="1" t="s">
        <v>22</v>
      </c>
      <c r="M90" s="62">
        <v>2013</v>
      </c>
      <c r="N90" s="1" t="s">
        <v>7688</v>
      </c>
    </row>
    <row r="91" spans="1:14" ht="20.100000000000001" customHeight="1">
      <c r="A91" s="1">
        <v>16</v>
      </c>
      <c r="B91" s="1" t="s">
        <v>14</v>
      </c>
      <c r="C91" s="1" t="s">
        <v>6902</v>
      </c>
      <c r="D91" s="1" t="s">
        <v>6903</v>
      </c>
      <c r="E91" s="1" t="s">
        <v>6904</v>
      </c>
      <c r="F91" s="76">
        <v>9780203082898</v>
      </c>
      <c r="G91" s="76">
        <v>9780415504607</v>
      </c>
      <c r="H91" s="1" t="s">
        <v>6905</v>
      </c>
      <c r="I91" s="1">
        <v>1</v>
      </c>
      <c r="J91" s="1">
        <v>1</v>
      </c>
      <c r="K91" s="1" t="s">
        <v>6906</v>
      </c>
      <c r="L91" s="1" t="s">
        <v>22</v>
      </c>
      <c r="M91" s="62">
        <v>2013</v>
      </c>
      <c r="N91" s="1" t="s">
        <v>7568</v>
      </c>
    </row>
    <row r="92" spans="1:14" ht="20.100000000000001" customHeight="1">
      <c r="A92" s="1">
        <v>43</v>
      </c>
      <c r="B92" s="1" t="s">
        <v>14</v>
      </c>
      <c r="C92" s="1" t="s">
        <v>318</v>
      </c>
      <c r="D92" s="1" t="s">
        <v>7024</v>
      </c>
      <c r="E92" s="1" t="s">
        <v>7025</v>
      </c>
      <c r="F92" s="76">
        <v>9780203097014</v>
      </c>
      <c r="G92" s="76">
        <v>9780415509046</v>
      </c>
      <c r="H92" s="1" t="s">
        <v>7026</v>
      </c>
      <c r="I92" s="1">
        <v>1</v>
      </c>
      <c r="J92" s="1">
        <v>1</v>
      </c>
      <c r="K92" s="1" t="s">
        <v>7027</v>
      </c>
      <c r="L92" s="1" t="s">
        <v>22</v>
      </c>
      <c r="M92" s="62">
        <v>2012</v>
      </c>
      <c r="N92" s="1" t="s">
        <v>7595</v>
      </c>
    </row>
    <row r="93" spans="1:14" ht="20.100000000000001" customHeight="1">
      <c r="A93" s="1">
        <v>89</v>
      </c>
      <c r="B93" s="1" t="s">
        <v>14</v>
      </c>
      <c r="C93" s="1" t="s">
        <v>7229</v>
      </c>
      <c r="D93" s="1" t="s">
        <v>7230</v>
      </c>
      <c r="E93" s="1" t="s">
        <v>7231</v>
      </c>
      <c r="F93" s="76">
        <v>9780203141205</v>
      </c>
      <c r="G93" s="76">
        <v>9780415806770</v>
      </c>
      <c r="H93" s="1" t="s">
        <v>7232</v>
      </c>
      <c r="I93" s="1">
        <v>1</v>
      </c>
      <c r="J93" s="1">
        <v>1</v>
      </c>
      <c r="K93" s="1" t="s">
        <v>7233</v>
      </c>
      <c r="L93" s="1" t="s">
        <v>22</v>
      </c>
      <c r="M93" s="62">
        <v>2012</v>
      </c>
      <c r="N93" s="1" t="s">
        <v>7641</v>
      </c>
    </row>
    <row r="94" spans="1:14" ht="20.100000000000001" customHeight="1">
      <c r="A94" s="1">
        <v>94</v>
      </c>
      <c r="B94" s="1" t="s">
        <v>14</v>
      </c>
      <c r="C94" s="1" t="s">
        <v>7251</v>
      </c>
      <c r="D94" s="1" t="s">
        <v>7252</v>
      </c>
      <c r="E94" s="1" t="s">
        <v>7253</v>
      </c>
      <c r="F94" s="76">
        <v>9780203117484</v>
      </c>
      <c r="G94" s="76">
        <v>9780415523172</v>
      </c>
      <c r="H94" s="1" t="s">
        <v>7254</v>
      </c>
      <c r="I94" s="1">
        <v>1</v>
      </c>
      <c r="J94" s="1">
        <v>1</v>
      </c>
      <c r="K94" s="1" t="s">
        <v>7255</v>
      </c>
      <c r="L94" s="1" t="s">
        <v>22</v>
      </c>
      <c r="M94" s="62">
        <v>2012</v>
      </c>
      <c r="N94" s="1" t="s">
        <v>7646</v>
      </c>
    </row>
    <row r="95" spans="1:14" ht="20.100000000000001" customHeight="1">
      <c r="A95" s="1">
        <v>98</v>
      </c>
      <c r="B95" s="1" t="s">
        <v>14</v>
      </c>
      <c r="C95" s="1" t="s">
        <v>40</v>
      </c>
      <c r="D95" s="1" t="s">
        <v>7271</v>
      </c>
      <c r="E95" s="1" t="s">
        <v>7272</v>
      </c>
      <c r="F95" s="76">
        <v>9780203386231</v>
      </c>
      <c r="G95" s="76">
        <v>9780415501613</v>
      </c>
      <c r="H95" s="1" t="s">
        <v>7273</v>
      </c>
      <c r="I95" s="1">
        <v>1</v>
      </c>
      <c r="J95" s="1">
        <v>1</v>
      </c>
      <c r="K95" s="1" t="s">
        <v>7274</v>
      </c>
      <c r="L95" s="1" t="s">
        <v>22</v>
      </c>
      <c r="M95" s="62">
        <v>2013</v>
      </c>
      <c r="N95" s="1" t="s">
        <v>7650</v>
      </c>
    </row>
    <row r="96" spans="1:14" ht="20.100000000000001" customHeight="1">
      <c r="A96" s="1">
        <v>8</v>
      </c>
      <c r="B96" s="1" t="s">
        <v>14</v>
      </c>
      <c r="C96" s="1" t="s">
        <v>5976</v>
      </c>
      <c r="D96" s="1" t="s">
        <v>6867</v>
      </c>
      <c r="E96" s="1" t="s">
        <v>6868</v>
      </c>
      <c r="F96" s="76">
        <v>9780203074916</v>
      </c>
      <c r="G96" s="76">
        <v>9780415520553</v>
      </c>
      <c r="H96" s="1" t="s">
        <v>6869</v>
      </c>
      <c r="I96" s="1">
        <v>1</v>
      </c>
      <c r="J96" s="1">
        <v>1</v>
      </c>
      <c r="K96" s="1" t="s">
        <v>6870</v>
      </c>
      <c r="L96" s="1" t="s">
        <v>22</v>
      </c>
      <c r="M96" s="62">
        <v>2013</v>
      </c>
      <c r="N96" s="1" t="s">
        <v>7560</v>
      </c>
    </row>
    <row r="97" spans="1:14" ht="20.100000000000001" customHeight="1">
      <c r="A97" s="1">
        <v>143</v>
      </c>
      <c r="B97" s="1" t="s">
        <v>14</v>
      </c>
      <c r="C97" s="1" t="s">
        <v>6208</v>
      </c>
      <c r="D97" s="1" t="s">
        <v>7467</v>
      </c>
      <c r="E97" s="1" t="s">
        <v>7468</v>
      </c>
      <c r="F97" s="76">
        <v>9780203080474</v>
      </c>
      <c r="G97" s="76">
        <v>9780415488341</v>
      </c>
      <c r="H97" s="1" t="s">
        <v>7469</v>
      </c>
      <c r="I97" s="1">
        <v>1</v>
      </c>
      <c r="J97" s="1">
        <v>1</v>
      </c>
      <c r="K97" s="1" t="s">
        <v>7470</v>
      </c>
      <c r="L97" s="1" t="s">
        <v>22</v>
      </c>
      <c r="M97" s="62">
        <v>2013</v>
      </c>
      <c r="N97" s="1" t="s">
        <v>7695</v>
      </c>
    </row>
    <row r="98" spans="1:14" ht="20.100000000000001" customHeight="1">
      <c r="A98" s="1">
        <v>54</v>
      </c>
      <c r="B98" s="1" t="s">
        <v>14</v>
      </c>
      <c r="C98" s="1" t="s">
        <v>7070</v>
      </c>
      <c r="D98" s="1" t="s">
        <v>7071</v>
      </c>
      <c r="E98" s="1" t="s">
        <v>7072</v>
      </c>
      <c r="F98" s="76">
        <v>9780203075357</v>
      </c>
      <c r="G98" s="76">
        <v>9780415532907</v>
      </c>
      <c r="H98" s="1" t="s">
        <v>7073</v>
      </c>
      <c r="I98" s="1">
        <v>1</v>
      </c>
      <c r="J98" s="1">
        <v>1</v>
      </c>
      <c r="K98" s="1" t="s">
        <v>7074</v>
      </c>
      <c r="L98" s="1" t="s">
        <v>22</v>
      </c>
      <c r="M98" s="62">
        <v>2013</v>
      </c>
      <c r="N98" s="1" t="s">
        <v>7606</v>
      </c>
    </row>
    <row r="99" spans="1:14" ht="20.100000000000001" customHeight="1">
      <c r="A99" s="1">
        <v>84</v>
      </c>
      <c r="B99" s="1" t="s">
        <v>14</v>
      </c>
      <c r="C99" s="1" t="s">
        <v>7204</v>
      </c>
      <c r="D99" s="1" t="s">
        <v>7205</v>
      </c>
      <c r="E99" s="1" t="s">
        <v>7206</v>
      </c>
      <c r="F99" s="76">
        <v>9780203136133</v>
      </c>
      <c r="G99" s="76">
        <v>9780415879460</v>
      </c>
      <c r="H99" s="1" t="s">
        <v>7207</v>
      </c>
      <c r="I99" s="1">
        <v>1</v>
      </c>
      <c r="J99" s="1">
        <v>1</v>
      </c>
      <c r="K99" s="1" t="s">
        <v>7208</v>
      </c>
      <c r="L99" s="1" t="s">
        <v>22</v>
      </c>
      <c r="M99" s="62">
        <v>2012</v>
      </c>
      <c r="N99" s="1" t="s">
        <v>7636</v>
      </c>
    </row>
    <row r="100" spans="1:14" ht="20.100000000000001" customHeight="1">
      <c r="A100" s="1">
        <v>100</v>
      </c>
      <c r="B100" s="1" t="s">
        <v>14</v>
      </c>
      <c r="C100" s="1" t="s">
        <v>7280</v>
      </c>
      <c r="D100" s="1" t="s">
        <v>7281</v>
      </c>
      <c r="E100" s="1" t="s">
        <v>7282</v>
      </c>
      <c r="F100" s="76">
        <v>9780203801246</v>
      </c>
      <c r="G100" s="76">
        <v>9780415880374</v>
      </c>
      <c r="H100" s="1" t="s">
        <v>7283</v>
      </c>
      <c r="I100" s="1">
        <v>1</v>
      </c>
      <c r="J100" s="1">
        <v>1</v>
      </c>
      <c r="K100" s="1" t="s">
        <v>7284</v>
      </c>
      <c r="L100" s="1" t="s">
        <v>22</v>
      </c>
      <c r="M100" s="62">
        <v>2012</v>
      </c>
      <c r="N100" s="1" t="s">
        <v>7652</v>
      </c>
    </row>
    <row r="101" spans="1:14" ht="20.100000000000001" customHeight="1">
      <c r="A101" s="1">
        <v>161</v>
      </c>
      <c r="B101" s="1" t="s">
        <v>14</v>
      </c>
      <c r="C101" s="1" t="s">
        <v>6907</v>
      </c>
      <c r="D101" s="1" t="s">
        <v>7542</v>
      </c>
      <c r="E101" s="1" t="s">
        <v>7543</v>
      </c>
      <c r="F101" s="76">
        <v>9780203112342</v>
      </c>
      <c r="G101" s="76">
        <v>9780415875592</v>
      </c>
      <c r="H101" s="1" t="s">
        <v>7544</v>
      </c>
      <c r="I101" s="1">
        <v>1</v>
      </c>
      <c r="J101" s="1">
        <v>3</v>
      </c>
      <c r="K101" s="1" t="s">
        <v>7545</v>
      </c>
      <c r="L101" s="1" t="s">
        <v>22</v>
      </c>
      <c r="M101" s="62">
        <v>2012</v>
      </c>
      <c r="N101" s="1" t="s">
        <v>7713</v>
      </c>
    </row>
    <row r="102" spans="1:14" ht="20.100000000000001" customHeight="1">
      <c r="A102" s="1">
        <v>17</v>
      </c>
      <c r="B102" s="1" t="s">
        <v>14</v>
      </c>
      <c r="C102" s="1" t="s">
        <v>6907</v>
      </c>
      <c r="D102" s="1" t="s">
        <v>6908</v>
      </c>
      <c r="E102" s="1" t="s">
        <v>6909</v>
      </c>
      <c r="F102" s="76">
        <v>9780203891230</v>
      </c>
      <c r="G102" s="76">
        <v>9780415994187</v>
      </c>
      <c r="H102" s="1" t="s">
        <v>6910</v>
      </c>
      <c r="I102" s="1">
        <v>1</v>
      </c>
      <c r="J102" s="1">
        <v>3</v>
      </c>
      <c r="K102" s="1" t="s">
        <v>6911</v>
      </c>
      <c r="L102" s="1" t="s">
        <v>22</v>
      </c>
      <c r="M102" s="62">
        <v>2010</v>
      </c>
      <c r="N102" s="1" t="s">
        <v>7569</v>
      </c>
    </row>
    <row r="103" spans="1:14" ht="20.100000000000001" customHeight="1">
      <c r="A103" s="1">
        <v>88</v>
      </c>
      <c r="B103" s="1" t="s">
        <v>14</v>
      </c>
      <c r="C103" s="1" t="s">
        <v>7224</v>
      </c>
      <c r="D103" s="1" t="s">
        <v>7225</v>
      </c>
      <c r="E103" s="1" t="s">
        <v>7226</v>
      </c>
      <c r="F103" s="76">
        <v>9780203078518</v>
      </c>
      <c r="G103" s="76">
        <v>9780415895408</v>
      </c>
      <c r="H103" s="1" t="s">
        <v>7227</v>
      </c>
      <c r="I103" s="1">
        <v>1</v>
      </c>
      <c r="J103" s="1">
        <v>1</v>
      </c>
      <c r="K103" s="1" t="s">
        <v>7228</v>
      </c>
      <c r="L103" s="1" t="s">
        <v>22</v>
      </c>
      <c r="M103" s="62">
        <v>2013</v>
      </c>
      <c r="N103" s="1" t="s">
        <v>7640</v>
      </c>
    </row>
    <row r="104" spans="1:14" ht="20.100000000000001" customHeight="1">
      <c r="A104" s="1">
        <v>78</v>
      </c>
      <c r="B104" s="1" t="s">
        <v>14</v>
      </c>
      <c r="C104" s="1" t="s">
        <v>7176</v>
      </c>
      <c r="D104" s="1" t="s">
        <v>7177</v>
      </c>
      <c r="E104" s="1" t="s">
        <v>7178</v>
      </c>
      <c r="F104" s="76">
        <v>9780203387054</v>
      </c>
      <c r="G104" s="76">
        <v>9780415694056</v>
      </c>
      <c r="H104" s="1" t="s">
        <v>7179</v>
      </c>
      <c r="I104" s="1">
        <v>1</v>
      </c>
      <c r="J104" s="1">
        <v>1</v>
      </c>
      <c r="K104" s="1" t="s">
        <v>7180</v>
      </c>
      <c r="L104" s="1" t="s">
        <v>22</v>
      </c>
      <c r="M104" s="62">
        <v>2013</v>
      </c>
      <c r="N104" s="1" t="s">
        <v>7630</v>
      </c>
    </row>
    <row r="105" spans="1:14" ht="20.100000000000001" customHeight="1">
      <c r="A105" s="1">
        <v>95</v>
      </c>
      <c r="B105" s="1" t="s">
        <v>14</v>
      </c>
      <c r="C105" s="1" t="s">
        <v>7256</v>
      </c>
      <c r="D105" s="1" t="s">
        <v>7257</v>
      </c>
      <c r="E105" s="1" t="s">
        <v>7258</v>
      </c>
      <c r="F105" s="76">
        <v>9780203102039</v>
      </c>
      <c r="G105" s="76">
        <v>9780415624770</v>
      </c>
      <c r="H105" s="1" t="s">
        <v>7259</v>
      </c>
      <c r="I105" s="1">
        <v>1</v>
      </c>
      <c r="J105" s="1">
        <v>1</v>
      </c>
      <c r="K105" s="1" t="s">
        <v>7260</v>
      </c>
      <c r="L105" s="1" t="s">
        <v>22</v>
      </c>
      <c r="M105" s="62">
        <v>2012</v>
      </c>
      <c r="N105" s="1" t="s">
        <v>7647</v>
      </c>
    </row>
    <row r="106" spans="1:14" ht="20.100000000000001" customHeight="1">
      <c r="A106" s="1">
        <v>158</v>
      </c>
      <c r="B106" s="1" t="s">
        <v>14</v>
      </c>
      <c r="C106" s="1" t="s">
        <v>7256</v>
      </c>
      <c r="D106" s="1" t="s">
        <v>7530</v>
      </c>
      <c r="E106" s="1" t="s">
        <v>7531</v>
      </c>
      <c r="F106" s="76">
        <v>9780203848685</v>
      </c>
      <c r="G106" s="76">
        <v>9780415871907</v>
      </c>
      <c r="H106" s="1" t="s">
        <v>7532</v>
      </c>
      <c r="I106" s="1">
        <v>1</v>
      </c>
      <c r="J106" s="1">
        <v>1</v>
      </c>
      <c r="K106" s="1" t="s">
        <v>3530</v>
      </c>
      <c r="L106" s="1" t="s">
        <v>22</v>
      </c>
      <c r="M106" s="62">
        <v>2010</v>
      </c>
      <c r="N106" s="1" t="s">
        <v>7710</v>
      </c>
    </row>
    <row r="107" spans="1:14" ht="20.100000000000001" customHeight="1">
      <c r="A107" s="1">
        <v>38</v>
      </c>
      <c r="B107" s="1" t="s">
        <v>14</v>
      </c>
      <c r="C107" s="1" t="s">
        <v>7003</v>
      </c>
      <c r="D107" s="1" t="s">
        <v>7004</v>
      </c>
      <c r="E107" s="1" t="s">
        <v>7005</v>
      </c>
      <c r="F107" s="76">
        <v>9780203835616</v>
      </c>
      <c r="G107" s="76">
        <v>9780415877008</v>
      </c>
      <c r="H107" s="1" t="s">
        <v>7006</v>
      </c>
      <c r="I107" s="1">
        <v>1</v>
      </c>
      <c r="J107" s="1">
        <v>1</v>
      </c>
      <c r="K107" s="1" t="s">
        <v>7007</v>
      </c>
      <c r="L107" s="1" t="s">
        <v>22</v>
      </c>
      <c r="M107" s="62">
        <v>2011</v>
      </c>
      <c r="N107" s="1" t="s">
        <v>7590</v>
      </c>
    </row>
    <row r="108" spans="1:14" ht="20.100000000000001" customHeight="1">
      <c r="A108" s="1">
        <v>45</v>
      </c>
      <c r="B108" s="1" t="s">
        <v>14</v>
      </c>
      <c r="C108" s="1" t="s">
        <v>7033</v>
      </c>
      <c r="D108" s="1" t="s">
        <v>6980</v>
      </c>
      <c r="E108" s="1" t="s">
        <v>7034</v>
      </c>
      <c r="F108" s="76">
        <v>9780203105986</v>
      </c>
      <c r="G108" s="76">
        <v>9780415524407</v>
      </c>
      <c r="H108" s="1" t="s">
        <v>7035</v>
      </c>
      <c r="I108" s="1">
        <v>1</v>
      </c>
      <c r="J108" s="1">
        <v>1</v>
      </c>
      <c r="K108" s="1" t="s">
        <v>7036</v>
      </c>
      <c r="L108" s="1" t="s">
        <v>22</v>
      </c>
      <c r="M108" s="62">
        <v>2012</v>
      </c>
      <c r="N108" s="1" t="s">
        <v>7597</v>
      </c>
    </row>
    <row r="109" spans="1:14" ht="20.100000000000001" customHeight="1">
      <c r="A109" s="1">
        <v>141</v>
      </c>
      <c r="B109" s="1" t="s">
        <v>14</v>
      </c>
      <c r="C109" s="1" t="s">
        <v>508</v>
      </c>
      <c r="D109" s="1" t="s">
        <v>7458</v>
      </c>
      <c r="E109" s="1" t="s">
        <v>7459</v>
      </c>
      <c r="F109" s="76">
        <v>9780203114940</v>
      </c>
      <c r="G109" s="76">
        <v>9780415454902</v>
      </c>
      <c r="H109" s="1" t="s">
        <v>7460</v>
      </c>
      <c r="I109" s="1">
        <v>1</v>
      </c>
      <c r="J109" s="1">
        <v>1</v>
      </c>
      <c r="K109" s="1" t="s">
        <v>7461</v>
      </c>
      <c r="L109" s="1" t="s">
        <v>22</v>
      </c>
      <c r="M109" s="62">
        <v>2012</v>
      </c>
      <c r="N109" s="1" t="s">
        <v>7693</v>
      </c>
    </row>
    <row r="110" spans="1:14" ht="20.100000000000001" customHeight="1">
      <c r="A110" s="1">
        <v>145</v>
      </c>
      <c r="B110" s="1" t="s">
        <v>14</v>
      </c>
      <c r="C110" s="1" t="s">
        <v>7476</v>
      </c>
      <c r="D110" s="1" t="s">
        <v>7477</v>
      </c>
      <c r="E110" s="1" t="s">
        <v>7478</v>
      </c>
      <c r="F110" s="76">
        <v>9780203072035</v>
      </c>
      <c r="G110" s="76">
        <v>9780415885928</v>
      </c>
      <c r="H110" s="1" t="s">
        <v>7479</v>
      </c>
      <c r="I110" s="1">
        <v>1</v>
      </c>
      <c r="J110" s="1">
        <v>1</v>
      </c>
      <c r="K110" s="1" t="s">
        <v>7480</v>
      </c>
      <c r="L110" s="1" t="s">
        <v>22</v>
      </c>
      <c r="M110" s="62">
        <v>2013</v>
      </c>
      <c r="N110" s="1" t="s">
        <v>7697</v>
      </c>
    </row>
    <row r="111" spans="1:14" ht="20.100000000000001" customHeight="1">
      <c r="A111" s="1">
        <v>123</v>
      </c>
      <c r="B111" s="1" t="s">
        <v>14</v>
      </c>
      <c r="C111" s="1" t="s">
        <v>7381</v>
      </c>
      <c r="D111" s="1" t="s">
        <v>7382</v>
      </c>
      <c r="E111" s="1" t="s">
        <v>7383</v>
      </c>
      <c r="F111" s="76">
        <v>9780203893876</v>
      </c>
      <c r="G111" s="76">
        <v>9780415957243</v>
      </c>
      <c r="H111" s="1" t="s">
        <v>7384</v>
      </c>
      <c r="I111" s="1">
        <v>1</v>
      </c>
      <c r="J111" s="1">
        <v>2</v>
      </c>
      <c r="K111" s="1" t="s">
        <v>380</v>
      </c>
      <c r="L111" s="1" t="s">
        <v>22</v>
      </c>
      <c r="M111" s="62">
        <v>2011</v>
      </c>
      <c r="N111" s="1" t="s">
        <v>7675</v>
      </c>
    </row>
    <row r="112" spans="1:14" ht="20.100000000000001" customHeight="1">
      <c r="A112" s="1">
        <v>27</v>
      </c>
      <c r="B112" s="1" t="s">
        <v>14</v>
      </c>
      <c r="C112" s="1" t="s">
        <v>6952</v>
      </c>
      <c r="D112" s="1" t="s">
        <v>6953</v>
      </c>
      <c r="E112" s="1" t="s">
        <v>6954</v>
      </c>
      <c r="F112" s="76">
        <v>9780203102985</v>
      </c>
      <c r="G112" s="76">
        <v>9780415626002</v>
      </c>
      <c r="H112" s="1" t="s">
        <v>6955</v>
      </c>
      <c r="I112" s="1">
        <v>1</v>
      </c>
      <c r="J112" s="1">
        <v>1</v>
      </c>
      <c r="K112" s="1" t="s">
        <v>6956</v>
      </c>
      <c r="L112" s="1" t="s">
        <v>22</v>
      </c>
      <c r="M112" s="62">
        <v>2013</v>
      </c>
      <c r="N112" s="1" t="s">
        <v>7579</v>
      </c>
    </row>
    <row r="113" spans="1:14" ht="20.100000000000001" customHeight="1">
      <c r="A113" s="1">
        <v>2</v>
      </c>
      <c r="B113" s="1" t="s">
        <v>14</v>
      </c>
      <c r="C113" s="1" t="s">
        <v>6840</v>
      </c>
      <c r="D113" s="1" t="s">
        <v>6841</v>
      </c>
      <c r="E113" s="1" t="s">
        <v>6842</v>
      </c>
      <c r="F113" s="76">
        <v>9780203086131</v>
      </c>
      <c r="G113" s="76">
        <v>9780415635851</v>
      </c>
      <c r="H113" s="1" t="s">
        <v>6843</v>
      </c>
      <c r="I113" s="1">
        <v>1</v>
      </c>
      <c r="J113" s="1">
        <v>1</v>
      </c>
      <c r="K113" s="1" t="s">
        <v>6844</v>
      </c>
      <c r="L113" s="1" t="s">
        <v>22</v>
      </c>
      <c r="M113" s="62">
        <v>2013</v>
      </c>
      <c r="N113" s="1" t="s">
        <v>7554</v>
      </c>
    </row>
    <row r="114" spans="1:14" ht="20.100000000000001" customHeight="1">
      <c r="A114" s="1">
        <v>163</v>
      </c>
      <c r="B114" s="1" t="s">
        <v>14</v>
      </c>
      <c r="C114" s="1" t="s">
        <v>6627</v>
      </c>
      <c r="F114" s="76">
        <v>9780203071700</v>
      </c>
      <c r="G114" s="76">
        <v>9780415536370</v>
      </c>
      <c r="H114" s="1" t="s">
        <v>7551</v>
      </c>
      <c r="I114" s="1">
        <v>1</v>
      </c>
      <c r="J114" s="1">
        <v>1</v>
      </c>
      <c r="K114" s="1" t="s">
        <v>7552</v>
      </c>
      <c r="L114" s="1" t="s">
        <v>22</v>
      </c>
      <c r="M114" s="62">
        <v>2013</v>
      </c>
      <c r="N114" s="1" t="s">
        <v>7715</v>
      </c>
    </row>
    <row r="115" spans="1:14" ht="20.100000000000001" customHeight="1">
      <c r="A115" s="1">
        <v>73</v>
      </c>
      <c r="B115" s="1" t="s">
        <v>14</v>
      </c>
      <c r="C115" s="1" t="s">
        <v>7155</v>
      </c>
      <c r="D115" s="1" t="s">
        <v>7156</v>
      </c>
      <c r="E115" s="1" t="s">
        <v>7157</v>
      </c>
      <c r="F115" s="76">
        <v>9780203123195</v>
      </c>
      <c r="G115" s="76">
        <v>9780415510004</v>
      </c>
      <c r="H115" s="1" t="s">
        <v>7158</v>
      </c>
      <c r="I115" s="1">
        <v>1</v>
      </c>
      <c r="J115" s="1">
        <v>1</v>
      </c>
      <c r="K115" s="1" t="s">
        <v>7159</v>
      </c>
      <c r="L115" s="1" t="s">
        <v>22</v>
      </c>
      <c r="M115" s="62">
        <v>2012</v>
      </c>
      <c r="N115" s="1" t="s">
        <v>7625</v>
      </c>
    </row>
    <row r="116" spans="1:14" ht="20.100000000000001" customHeight="1">
      <c r="A116" s="1">
        <v>147</v>
      </c>
      <c r="B116" s="1" t="s">
        <v>14</v>
      </c>
      <c r="C116" s="1" t="s">
        <v>7486</v>
      </c>
      <c r="D116" s="1" t="s">
        <v>7487</v>
      </c>
      <c r="E116" s="1" t="s">
        <v>7488</v>
      </c>
      <c r="F116" s="76">
        <v>9780203334126</v>
      </c>
      <c r="G116" s="76">
        <v>9780415897921</v>
      </c>
      <c r="H116" s="1" t="s">
        <v>7489</v>
      </c>
      <c r="I116" s="1">
        <v>1</v>
      </c>
      <c r="J116" s="1">
        <v>1</v>
      </c>
      <c r="K116" s="1" t="s">
        <v>7490</v>
      </c>
      <c r="L116" s="1" t="s">
        <v>22</v>
      </c>
      <c r="M116" s="62">
        <v>2012</v>
      </c>
      <c r="N116" s="1" t="s">
        <v>7699</v>
      </c>
    </row>
    <row r="117" spans="1:14" ht="20.100000000000001" customHeight="1">
      <c r="A117" s="1">
        <v>116</v>
      </c>
      <c r="B117" s="1" t="s">
        <v>14</v>
      </c>
      <c r="C117" s="1" t="s">
        <v>7351</v>
      </c>
      <c r="D117" s="1" t="s">
        <v>7352</v>
      </c>
      <c r="E117" s="1" t="s">
        <v>7353</v>
      </c>
      <c r="F117" s="76">
        <v>9780203100721</v>
      </c>
      <c r="G117" s="76">
        <v>9780415508506</v>
      </c>
      <c r="H117" s="1" t="s">
        <v>7354</v>
      </c>
      <c r="I117" s="1">
        <v>1</v>
      </c>
      <c r="J117" s="1">
        <v>1</v>
      </c>
      <c r="K117" s="1" t="s">
        <v>7355</v>
      </c>
      <c r="L117" s="1" t="s">
        <v>22</v>
      </c>
      <c r="M117" s="62">
        <v>2012</v>
      </c>
      <c r="N117" s="1" t="s">
        <v>7668</v>
      </c>
    </row>
    <row r="118" spans="1:14" ht="20.100000000000001" customHeight="1">
      <c r="A118" s="1">
        <v>10</v>
      </c>
      <c r="B118" s="1" t="s">
        <v>14</v>
      </c>
      <c r="C118" s="1" t="s">
        <v>6875</v>
      </c>
      <c r="D118" s="1" t="s">
        <v>6876</v>
      </c>
      <c r="E118" s="1" t="s">
        <v>6877</v>
      </c>
      <c r="F118" s="76">
        <v>9781849776356</v>
      </c>
      <c r="G118" s="76">
        <v>9781844078301</v>
      </c>
      <c r="H118" s="1" t="s">
        <v>6878</v>
      </c>
      <c r="I118" s="1">
        <v>1</v>
      </c>
      <c r="J118" s="1">
        <v>1</v>
      </c>
      <c r="K118" s="1" t="s">
        <v>6879</v>
      </c>
      <c r="L118" s="1" t="s">
        <v>22</v>
      </c>
      <c r="M118" s="62">
        <v>2010</v>
      </c>
      <c r="N118" s="1" t="s">
        <v>7562</v>
      </c>
    </row>
    <row r="119" spans="1:14" ht="20.100000000000001" customHeight="1">
      <c r="A119" s="1">
        <v>117</v>
      </c>
      <c r="B119" s="1" t="s">
        <v>14</v>
      </c>
      <c r="C119" s="1" t="s">
        <v>6307</v>
      </c>
      <c r="D119" s="1" t="s">
        <v>7356</v>
      </c>
      <c r="E119" s="1" t="s">
        <v>7357</v>
      </c>
      <c r="F119" s="76">
        <v>9780203133293</v>
      </c>
      <c r="G119" s="76">
        <v>9780415879699</v>
      </c>
      <c r="H119" s="1" t="s">
        <v>7358</v>
      </c>
      <c r="I119" s="1">
        <v>1</v>
      </c>
      <c r="J119" s="1">
        <v>1</v>
      </c>
      <c r="K119" s="1" t="s">
        <v>7359</v>
      </c>
      <c r="L119" s="1" t="s">
        <v>22</v>
      </c>
      <c r="M119" s="62">
        <v>2012</v>
      </c>
      <c r="N119" s="1" t="s">
        <v>7669</v>
      </c>
    </row>
    <row r="120" spans="1:14" ht="20.100000000000001" customHeight="1">
      <c r="A120" s="1">
        <v>139</v>
      </c>
      <c r="B120" s="1" t="s">
        <v>14</v>
      </c>
      <c r="C120" s="1" t="s">
        <v>7448</v>
      </c>
      <c r="D120" s="1" t="s">
        <v>7449</v>
      </c>
      <c r="E120" s="1" t="s">
        <v>7450</v>
      </c>
      <c r="F120" s="76">
        <v>9780203103616</v>
      </c>
      <c r="G120" s="76">
        <v>9780415995412</v>
      </c>
      <c r="H120" s="1" t="s">
        <v>7451</v>
      </c>
      <c r="I120" s="1">
        <v>1</v>
      </c>
      <c r="J120" s="1">
        <v>1</v>
      </c>
      <c r="K120" s="1" t="s">
        <v>7452</v>
      </c>
      <c r="L120" s="1" t="s">
        <v>22</v>
      </c>
      <c r="M120" s="62">
        <v>2012</v>
      </c>
      <c r="N120" s="1" t="s">
        <v>7691</v>
      </c>
    </row>
    <row r="121" spans="1:14" ht="20.100000000000001" customHeight="1">
      <c r="A121" s="1">
        <v>18</v>
      </c>
      <c r="B121" s="1" t="s">
        <v>14</v>
      </c>
      <c r="C121" s="1" t="s">
        <v>6912</v>
      </c>
      <c r="D121" s="1" t="s">
        <v>6913</v>
      </c>
      <c r="E121" s="1" t="s">
        <v>6914</v>
      </c>
      <c r="F121" s="76">
        <v>9780203877661</v>
      </c>
      <c r="G121" s="76">
        <v>9780415800662</v>
      </c>
      <c r="H121" s="1" t="s">
        <v>6915</v>
      </c>
      <c r="I121" s="1">
        <v>1</v>
      </c>
      <c r="J121" s="1">
        <v>1</v>
      </c>
      <c r="K121" s="1" t="s">
        <v>6916</v>
      </c>
      <c r="L121" s="1" t="s">
        <v>22</v>
      </c>
      <c r="M121" s="62">
        <v>2010</v>
      </c>
      <c r="N121" s="1" t="s">
        <v>7570</v>
      </c>
    </row>
    <row r="122" spans="1:14" ht="20.100000000000001" customHeight="1">
      <c r="A122" s="1">
        <v>34</v>
      </c>
      <c r="B122" s="1" t="s">
        <v>14</v>
      </c>
      <c r="C122" s="1" t="s">
        <v>6984</v>
      </c>
      <c r="D122" s="1" t="s">
        <v>6985</v>
      </c>
      <c r="E122" s="1" t="s">
        <v>6986</v>
      </c>
      <c r="F122" s="76">
        <v>9780203094433</v>
      </c>
      <c r="G122" s="76">
        <v>9780415510271</v>
      </c>
      <c r="H122" s="1" t="s">
        <v>6987</v>
      </c>
      <c r="I122" s="1">
        <v>1</v>
      </c>
      <c r="J122" s="1">
        <v>1</v>
      </c>
      <c r="K122" s="1" t="s">
        <v>6988</v>
      </c>
      <c r="L122" s="1" t="s">
        <v>22</v>
      </c>
      <c r="M122" s="62">
        <v>2012</v>
      </c>
      <c r="N122" s="1" t="s">
        <v>7586</v>
      </c>
    </row>
    <row r="123" spans="1:14" ht="20.100000000000001" customHeight="1">
      <c r="A123" s="1">
        <v>67</v>
      </c>
      <c r="B123" s="1" t="s">
        <v>14</v>
      </c>
      <c r="C123" s="1" t="s">
        <v>588</v>
      </c>
      <c r="D123" s="1" t="s">
        <v>7127</v>
      </c>
      <c r="E123" s="1" t="s">
        <v>7128</v>
      </c>
      <c r="F123" s="76">
        <v>9780203842553</v>
      </c>
      <c r="G123" s="76">
        <v>9781848728998</v>
      </c>
      <c r="H123" s="1" t="s">
        <v>7129</v>
      </c>
      <c r="I123" s="1">
        <v>1</v>
      </c>
      <c r="J123" s="1">
        <v>1</v>
      </c>
      <c r="K123" s="1" t="s">
        <v>7130</v>
      </c>
      <c r="L123" s="1" t="s">
        <v>538</v>
      </c>
      <c r="M123" s="62">
        <v>2011</v>
      </c>
      <c r="N123" s="1" t="s">
        <v>7619</v>
      </c>
    </row>
    <row r="124" spans="1:14" ht="20.100000000000001" customHeight="1">
      <c r="A124" s="1">
        <v>156</v>
      </c>
      <c r="B124" s="1" t="s">
        <v>14</v>
      </c>
      <c r="C124" s="1" t="s">
        <v>7520</v>
      </c>
      <c r="D124" s="1" t="s">
        <v>7521</v>
      </c>
      <c r="E124" s="1" t="s">
        <v>7522</v>
      </c>
      <c r="F124" s="76">
        <v>9780203139417</v>
      </c>
      <c r="G124" s="76">
        <v>9780415888769</v>
      </c>
      <c r="H124" s="1" t="s">
        <v>7523</v>
      </c>
      <c r="I124" s="1">
        <v>1</v>
      </c>
      <c r="J124" s="1">
        <v>1</v>
      </c>
      <c r="K124" s="1" t="s">
        <v>7524</v>
      </c>
      <c r="L124" s="1" t="s">
        <v>22</v>
      </c>
      <c r="M124" s="62">
        <v>2012</v>
      </c>
      <c r="N124" s="1" t="s">
        <v>7708</v>
      </c>
    </row>
    <row r="125" spans="1:14" ht="20.100000000000001" customHeight="1">
      <c r="A125" s="1">
        <v>92</v>
      </c>
      <c r="B125" s="1" t="s">
        <v>14</v>
      </c>
      <c r="C125" s="1" t="s">
        <v>7243</v>
      </c>
      <c r="D125" s="1" t="s">
        <v>7244</v>
      </c>
      <c r="E125" s="1" t="s">
        <v>7245</v>
      </c>
      <c r="F125" s="76">
        <v>9780203803981</v>
      </c>
      <c r="G125" s="76">
        <v>9780415619103</v>
      </c>
      <c r="H125" s="1" t="s">
        <v>7246</v>
      </c>
      <c r="I125" s="1">
        <v>1</v>
      </c>
      <c r="J125" s="1">
        <v>1</v>
      </c>
      <c r="K125" s="1" t="s">
        <v>7247</v>
      </c>
      <c r="L125" s="1" t="s">
        <v>22</v>
      </c>
      <c r="M125" s="62">
        <v>2012</v>
      </c>
      <c r="N125" s="1" t="s">
        <v>7644</v>
      </c>
    </row>
    <row r="126" spans="1:14" ht="20.100000000000001" customHeight="1">
      <c r="A126" s="1">
        <v>157</v>
      </c>
      <c r="B126" s="1" t="s">
        <v>14</v>
      </c>
      <c r="C126" s="1" t="s">
        <v>7525</v>
      </c>
      <c r="D126" s="1" t="s">
        <v>7526</v>
      </c>
      <c r="E126" s="1" t="s">
        <v>7527</v>
      </c>
      <c r="F126" s="76">
        <v>9780203107928</v>
      </c>
      <c r="G126" s="76">
        <v>9780415693691</v>
      </c>
      <c r="H126" s="1" t="s">
        <v>7528</v>
      </c>
      <c r="I126" s="1">
        <v>1</v>
      </c>
      <c r="J126" s="1">
        <v>1</v>
      </c>
      <c r="K126" s="1" t="s">
        <v>7529</v>
      </c>
      <c r="L126" s="1" t="s">
        <v>22</v>
      </c>
      <c r="M126" s="62">
        <v>2013</v>
      </c>
      <c r="N126" s="1" t="s">
        <v>7709</v>
      </c>
    </row>
    <row r="127" spans="1:14" ht="20.100000000000001" customHeight="1">
      <c r="A127" s="1">
        <v>3</v>
      </c>
      <c r="B127" s="1" t="s">
        <v>14</v>
      </c>
      <c r="C127" s="1" t="s">
        <v>6845</v>
      </c>
      <c r="D127" s="1" t="s">
        <v>6846</v>
      </c>
      <c r="E127" s="1" t="s">
        <v>6847</v>
      </c>
      <c r="F127" s="76">
        <v>9780203072462</v>
      </c>
      <c r="G127" s="76">
        <v>9780415531511</v>
      </c>
      <c r="H127" s="1" t="s">
        <v>6848</v>
      </c>
      <c r="I127" s="1">
        <v>1</v>
      </c>
      <c r="J127" s="1">
        <v>1</v>
      </c>
      <c r="K127" s="1" t="s">
        <v>6849</v>
      </c>
      <c r="L127" s="1" t="s">
        <v>22</v>
      </c>
      <c r="M127" s="62">
        <v>2013</v>
      </c>
      <c r="N127" s="1" t="s">
        <v>7555</v>
      </c>
    </row>
    <row r="128" spans="1:14" ht="20.100000000000001" customHeight="1">
      <c r="A128" s="1">
        <v>50</v>
      </c>
      <c r="B128" s="1" t="s">
        <v>14</v>
      </c>
      <c r="C128" s="1" t="s">
        <v>6845</v>
      </c>
      <c r="D128" s="1" t="s">
        <v>7054</v>
      </c>
      <c r="E128" s="1" t="s">
        <v>6959</v>
      </c>
      <c r="F128" s="76">
        <v>9780203094716</v>
      </c>
      <c r="G128" s="76">
        <v>9780415634014</v>
      </c>
      <c r="H128" s="1" t="s">
        <v>7055</v>
      </c>
      <c r="I128" s="1">
        <v>1</v>
      </c>
      <c r="J128" s="1">
        <v>1</v>
      </c>
      <c r="K128" s="1" t="s">
        <v>7056</v>
      </c>
      <c r="L128" s="1" t="s">
        <v>22</v>
      </c>
      <c r="M128" s="62">
        <v>2013</v>
      </c>
      <c r="N128" s="1" t="s">
        <v>7602</v>
      </c>
    </row>
    <row r="129" spans="1:14" ht="20.100000000000001" customHeight="1">
      <c r="A129" s="1">
        <v>122</v>
      </c>
      <c r="B129" s="1" t="s">
        <v>14</v>
      </c>
      <c r="C129" s="1" t="s">
        <v>6845</v>
      </c>
      <c r="D129" s="1" t="s">
        <v>3015</v>
      </c>
      <c r="E129" s="1" t="s">
        <v>7378</v>
      </c>
      <c r="F129" s="76">
        <v>9780203849736</v>
      </c>
      <c r="G129" s="76">
        <v>9780415551090</v>
      </c>
      <c r="H129" s="1" t="s">
        <v>7379</v>
      </c>
      <c r="I129" s="1">
        <v>1</v>
      </c>
      <c r="J129" s="1">
        <v>1</v>
      </c>
      <c r="K129" s="1" t="s">
        <v>7380</v>
      </c>
      <c r="L129" s="1" t="s">
        <v>22</v>
      </c>
      <c r="M129" s="62">
        <v>2010</v>
      </c>
      <c r="N129" s="1" t="s">
        <v>7674</v>
      </c>
    </row>
    <row r="130" spans="1:14" ht="20.100000000000001" customHeight="1">
      <c r="A130" s="1">
        <v>48</v>
      </c>
      <c r="B130" s="1" t="s">
        <v>14</v>
      </c>
      <c r="C130" s="1" t="s">
        <v>1032</v>
      </c>
      <c r="D130" s="1" t="s">
        <v>7046</v>
      </c>
      <c r="E130" s="1" t="s">
        <v>7047</v>
      </c>
      <c r="F130" s="76">
        <v>9780203081402</v>
      </c>
      <c r="G130" s="76">
        <v>9780415639828</v>
      </c>
      <c r="H130" s="1" t="s">
        <v>7048</v>
      </c>
      <c r="I130" s="1">
        <v>1</v>
      </c>
      <c r="J130" s="1">
        <v>1</v>
      </c>
      <c r="K130" s="1" t="s">
        <v>7049</v>
      </c>
      <c r="L130" s="1" t="s">
        <v>22</v>
      </c>
      <c r="M130" s="62">
        <v>2013</v>
      </c>
      <c r="N130" s="1" t="s">
        <v>7600</v>
      </c>
    </row>
    <row r="131" spans="1:14" ht="20.100000000000001" customHeight="1">
      <c r="A131" s="1">
        <v>124</v>
      </c>
      <c r="B131" s="1" t="s">
        <v>14</v>
      </c>
      <c r="C131" s="1" t="s">
        <v>7385</v>
      </c>
      <c r="D131" s="1" t="s">
        <v>7386</v>
      </c>
      <c r="E131" s="1" t="s">
        <v>7387</v>
      </c>
      <c r="F131" s="76">
        <v>9780203074626</v>
      </c>
      <c r="G131" s="76">
        <v>9780415884389</v>
      </c>
      <c r="H131" s="1" t="s">
        <v>7388</v>
      </c>
      <c r="I131" s="1">
        <v>1</v>
      </c>
      <c r="J131" s="1">
        <v>1</v>
      </c>
      <c r="K131" s="1" t="s">
        <v>7389</v>
      </c>
      <c r="L131" s="1" t="s">
        <v>22</v>
      </c>
      <c r="M131" s="62">
        <v>2013</v>
      </c>
      <c r="N131" s="1" t="s">
        <v>7676</v>
      </c>
    </row>
    <row r="132" spans="1:14" ht="20.100000000000001" customHeight="1">
      <c r="A132" s="1">
        <v>5</v>
      </c>
      <c r="B132" s="1" t="s">
        <v>14</v>
      </c>
      <c r="C132" s="1" t="s">
        <v>609</v>
      </c>
      <c r="D132" s="1" t="s">
        <v>6855</v>
      </c>
      <c r="E132" s="1" t="s">
        <v>6856</v>
      </c>
      <c r="F132" s="76">
        <v>9780203120095</v>
      </c>
      <c r="G132" s="76">
        <v>9780415524834</v>
      </c>
      <c r="H132" s="1" t="s">
        <v>6857</v>
      </c>
      <c r="I132" s="1">
        <v>1</v>
      </c>
      <c r="J132" s="1">
        <v>1</v>
      </c>
      <c r="K132" s="1" t="s">
        <v>6858</v>
      </c>
      <c r="L132" s="1" t="s">
        <v>22</v>
      </c>
      <c r="M132" s="62">
        <v>2013</v>
      </c>
      <c r="N132" s="1" t="s">
        <v>7557</v>
      </c>
    </row>
    <row r="133" spans="1:14" ht="20.100000000000001" customHeight="1">
      <c r="A133" s="1">
        <v>7</v>
      </c>
      <c r="B133" s="1" t="s">
        <v>14</v>
      </c>
      <c r="C133" s="1" t="s">
        <v>6178</v>
      </c>
      <c r="D133" s="1" t="s">
        <v>6863</v>
      </c>
      <c r="E133" s="1" t="s">
        <v>6864</v>
      </c>
      <c r="F133" s="76">
        <v>9780203371282</v>
      </c>
      <c r="G133" s="76">
        <v>9780415626781</v>
      </c>
      <c r="H133" s="1" t="s">
        <v>6865</v>
      </c>
      <c r="I133" s="1">
        <v>1</v>
      </c>
      <c r="J133" s="1">
        <v>1</v>
      </c>
      <c r="K133" s="1" t="s">
        <v>6866</v>
      </c>
      <c r="L133" s="1" t="s">
        <v>22</v>
      </c>
      <c r="M133" s="62">
        <v>2013</v>
      </c>
      <c r="N133" s="1" t="s">
        <v>7559</v>
      </c>
    </row>
    <row r="134" spans="1:14" ht="20.100000000000001" customHeight="1">
      <c r="A134" s="1">
        <v>64</v>
      </c>
      <c r="B134" s="1" t="s">
        <v>14</v>
      </c>
      <c r="C134" s="1" t="s">
        <v>6178</v>
      </c>
      <c r="D134" s="1" t="s">
        <v>7114</v>
      </c>
      <c r="E134" s="1" t="s">
        <v>7115</v>
      </c>
      <c r="F134" s="76">
        <v>9780203126462</v>
      </c>
      <c r="G134" s="76">
        <v>9780415507202</v>
      </c>
      <c r="H134" s="1" t="s">
        <v>7116</v>
      </c>
      <c r="I134" s="1">
        <v>1</v>
      </c>
      <c r="J134" s="1">
        <v>1</v>
      </c>
      <c r="K134" s="1" t="s">
        <v>7117</v>
      </c>
      <c r="L134" s="1" t="s">
        <v>22</v>
      </c>
      <c r="M134" s="62">
        <v>2012</v>
      </c>
      <c r="N134" s="1" t="s">
        <v>7616</v>
      </c>
    </row>
    <row r="135" spans="1:14" ht="20.100000000000001" customHeight="1">
      <c r="A135" s="1">
        <v>115</v>
      </c>
      <c r="B135" s="1" t="s">
        <v>14</v>
      </c>
      <c r="C135" s="1" t="s">
        <v>7346</v>
      </c>
      <c r="D135" s="1" t="s">
        <v>7347</v>
      </c>
      <c r="E135" s="1" t="s">
        <v>7348</v>
      </c>
      <c r="F135" s="76">
        <v>9780203095249</v>
      </c>
      <c r="G135" s="76">
        <v>9780415879323</v>
      </c>
      <c r="H135" s="1" t="s">
        <v>7349</v>
      </c>
      <c r="I135" s="1">
        <v>1</v>
      </c>
      <c r="J135" s="1">
        <v>1</v>
      </c>
      <c r="K135" s="1" t="s">
        <v>7350</v>
      </c>
      <c r="L135" s="1" t="s">
        <v>22</v>
      </c>
      <c r="M135" s="62">
        <v>2013</v>
      </c>
      <c r="N135" s="1" t="s">
        <v>7667</v>
      </c>
    </row>
    <row r="136" spans="1:14" ht="20.100000000000001" customHeight="1">
      <c r="A136" s="1">
        <v>155</v>
      </c>
      <c r="B136" s="1" t="s">
        <v>14</v>
      </c>
      <c r="C136" s="1" t="s">
        <v>7515</v>
      </c>
      <c r="D136" s="1" t="s">
        <v>7516</v>
      </c>
      <c r="E136" s="1" t="s">
        <v>7517</v>
      </c>
      <c r="F136" s="76">
        <v>9780203101537</v>
      </c>
      <c r="G136" s="76">
        <v>9780415689304</v>
      </c>
      <c r="H136" s="1" t="s">
        <v>7518</v>
      </c>
      <c r="I136" s="1">
        <v>1</v>
      </c>
      <c r="J136" s="1">
        <v>1</v>
      </c>
      <c r="K136" s="1" t="s">
        <v>7519</v>
      </c>
      <c r="L136" s="1" t="s">
        <v>22</v>
      </c>
      <c r="M136" s="62">
        <v>2013</v>
      </c>
      <c r="N136" s="1" t="s">
        <v>7707</v>
      </c>
    </row>
    <row r="137" spans="1:14" ht="20.100000000000001" customHeight="1">
      <c r="A137" s="1">
        <v>101</v>
      </c>
      <c r="B137" s="1" t="s">
        <v>14</v>
      </c>
      <c r="C137" s="1" t="s">
        <v>7285</v>
      </c>
      <c r="D137" s="1" t="s">
        <v>7286</v>
      </c>
      <c r="E137" s="1" t="s">
        <v>7287</v>
      </c>
      <c r="F137" s="76">
        <v>9780203803219</v>
      </c>
      <c r="G137" s="76">
        <v>9780415873611</v>
      </c>
      <c r="H137" s="1" t="s">
        <v>7288</v>
      </c>
      <c r="I137" s="1">
        <v>1</v>
      </c>
      <c r="J137" s="1">
        <v>1</v>
      </c>
      <c r="K137" s="1" t="s">
        <v>7289</v>
      </c>
      <c r="L137" s="1" t="s">
        <v>22</v>
      </c>
      <c r="M137" s="62">
        <v>2012</v>
      </c>
      <c r="N137" s="1" t="s">
        <v>7653</v>
      </c>
    </row>
    <row r="138" spans="1:14" ht="20.100000000000001" customHeight="1">
      <c r="A138" s="1">
        <v>127</v>
      </c>
      <c r="B138" s="1" t="s">
        <v>14</v>
      </c>
      <c r="C138" s="1" t="s">
        <v>7398</v>
      </c>
      <c r="D138" s="1" t="s">
        <v>7399</v>
      </c>
      <c r="E138" s="1" t="s">
        <v>7400</v>
      </c>
      <c r="F138" s="76">
        <v>9780203114070</v>
      </c>
      <c r="G138" s="76">
        <v>9780415533706</v>
      </c>
      <c r="H138" s="1" t="s">
        <v>7401</v>
      </c>
      <c r="I138" s="1">
        <v>1</v>
      </c>
      <c r="J138" s="1">
        <v>1</v>
      </c>
      <c r="K138" s="1" t="s">
        <v>5038</v>
      </c>
      <c r="L138" s="1" t="s">
        <v>22</v>
      </c>
      <c r="M138" s="62">
        <v>2012</v>
      </c>
      <c r="N138" s="1" t="s">
        <v>7679</v>
      </c>
    </row>
    <row r="139" spans="1:14" ht="20.100000000000001" customHeight="1">
      <c r="A139" s="1">
        <v>129</v>
      </c>
      <c r="B139" s="1" t="s">
        <v>14</v>
      </c>
      <c r="C139" s="1" t="s">
        <v>7398</v>
      </c>
      <c r="D139" s="1" t="s">
        <v>7406</v>
      </c>
      <c r="E139" s="1" t="s">
        <v>7407</v>
      </c>
      <c r="F139" s="76">
        <v>9780203855416</v>
      </c>
      <c r="G139" s="76">
        <v>9780415777049</v>
      </c>
      <c r="H139" s="1" t="s">
        <v>7408</v>
      </c>
      <c r="I139" s="1">
        <v>1</v>
      </c>
      <c r="J139" s="1">
        <v>1</v>
      </c>
      <c r="K139" s="1" t="s">
        <v>7409</v>
      </c>
      <c r="L139" s="1" t="s">
        <v>22</v>
      </c>
      <c r="M139" s="62">
        <v>2010</v>
      </c>
      <c r="N139" s="1" t="s">
        <v>7681</v>
      </c>
    </row>
    <row r="140" spans="1:14" ht="20.100000000000001" customHeight="1">
      <c r="A140" s="1">
        <v>138</v>
      </c>
      <c r="B140" s="1" t="s">
        <v>14</v>
      </c>
      <c r="C140" s="1" t="s">
        <v>7443</v>
      </c>
      <c r="D140" s="1" t="s">
        <v>7444</v>
      </c>
      <c r="E140" s="1" t="s">
        <v>7445</v>
      </c>
      <c r="F140" s="76">
        <v>9781849776554</v>
      </c>
      <c r="G140" s="76">
        <v>9781844078127</v>
      </c>
      <c r="H140" s="1" t="s">
        <v>7446</v>
      </c>
      <c r="I140" s="1">
        <v>1</v>
      </c>
      <c r="J140" s="1">
        <v>1</v>
      </c>
      <c r="K140" s="1" t="s">
        <v>7447</v>
      </c>
      <c r="L140" s="1" t="s">
        <v>22</v>
      </c>
      <c r="M140" s="62">
        <v>2010</v>
      </c>
      <c r="N140" s="1" t="s">
        <v>7690</v>
      </c>
    </row>
    <row r="141" spans="1:14" ht="20.100000000000001" customHeight="1">
      <c r="A141" s="1">
        <v>103</v>
      </c>
      <c r="B141" s="1" t="s">
        <v>14</v>
      </c>
      <c r="C141" s="1" t="s">
        <v>294</v>
      </c>
      <c r="D141" s="1" t="s">
        <v>7294</v>
      </c>
      <c r="E141" s="1" t="s">
        <v>7295</v>
      </c>
      <c r="F141" s="76">
        <v>9780203068205</v>
      </c>
      <c r="G141" s="76">
        <v>9780415633420</v>
      </c>
      <c r="H141" s="1" t="s">
        <v>7296</v>
      </c>
      <c r="I141" s="1">
        <v>1</v>
      </c>
      <c r="J141" s="1">
        <v>1</v>
      </c>
      <c r="K141" s="1" t="s">
        <v>7297</v>
      </c>
      <c r="L141" s="1" t="s">
        <v>22</v>
      </c>
      <c r="M141" s="62">
        <v>2013</v>
      </c>
      <c r="N141" s="1" t="s">
        <v>7655</v>
      </c>
    </row>
    <row r="142" spans="1:14" ht="20.100000000000001" customHeight="1">
      <c r="A142" s="1">
        <v>104</v>
      </c>
      <c r="B142" s="1" t="s">
        <v>14</v>
      </c>
      <c r="C142" s="1" t="s">
        <v>294</v>
      </c>
      <c r="D142" s="1" t="s">
        <v>7298</v>
      </c>
      <c r="E142" s="1" t="s">
        <v>7295</v>
      </c>
      <c r="F142" s="76">
        <v>9780203131497</v>
      </c>
      <c r="G142" s="76">
        <v>9780415684538</v>
      </c>
      <c r="H142" s="1" t="s">
        <v>7299</v>
      </c>
      <c r="I142" s="1">
        <v>1</v>
      </c>
      <c r="J142" s="1">
        <v>1</v>
      </c>
      <c r="K142" s="1" t="s">
        <v>7300</v>
      </c>
      <c r="L142" s="1" t="s">
        <v>22</v>
      </c>
      <c r="M142" s="62">
        <v>2012</v>
      </c>
      <c r="N142" s="1" t="s">
        <v>7656</v>
      </c>
    </row>
    <row r="143" spans="1:14" ht="20.100000000000001" customHeight="1">
      <c r="A143" s="1">
        <v>131</v>
      </c>
      <c r="B143" s="1" t="s">
        <v>14</v>
      </c>
      <c r="C143" s="1" t="s">
        <v>7415</v>
      </c>
      <c r="D143" s="1" t="s">
        <v>7416</v>
      </c>
      <c r="E143" s="1" t="s">
        <v>7417</v>
      </c>
      <c r="F143" s="76">
        <v>9780203096826</v>
      </c>
      <c r="G143" s="76">
        <v>9780415502665</v>
      </c>
      <c r="H143" s="1" t="s">
        <v>7418</v>
      </c>
      <c r="I143" s="1">
        <v>1</v>
      </c>
      <c r="J143" s="1">
        <v>1</v>
      </c>
      <c r="K143" s="1" t="s">
        <v>7419</v>
      </c>
      <c r="L143" s="1" t="s">
        <v>22</v>
      </c>
      <c r="M143" s="62">
        <v>2013</v>
      </c>
      <c r="N143" s="1" t="s">
        <v>7683</v>
      </c>
    </row>
    <row r="144" spans="1:14" ht="20.100000000000001" customHeight="1">
      <c r="A144" s="1">
        <v>132</v>
      </c>
      <c r="B144" s="1" t="s">
        <v>14</v>
      </c>
      <c r="C144" s="1" t="s">
        <v>7415</v>
      </c>
      <c r="D144" s="1" t="s">
        <v>7420</v>
      </c>
      <c r="E144" s="1" t="s">
        <v>7421</v>
      </c>
      <c r="F144" s="76">
        <v>9780203094259</v>
      </c>
      <c r="G144" s="76">
        <v>9780415600712</v>
      </c>
      <c r="H144" s="1" t="s">
        <v>7422</v>
      </c>
      <c r="I144" s="1">
        <v>1</v>
      </c>
      <c r="J144" s="1">
        <v>1</v>
      </c>
      <c r="K144" s="1" t="s">
        <v>7423</v>
      </c>
      <c r="L144" s="1" t="s">
        <v>22</v>
      </c>
      <c r="M144" s="62">
        <v>2013</v>
      </c>
      <c r="N144" s="1" t="s">
        <v>7684</v>
      </c>
    </row>
    <row r="145" spans="1:14" ht="20.100000000000001" customHeight="1">
      <c r="A145" s="1">
        <v>85</v>
      </c>
      <c r="B145" s="1" t="s">
        <v>14</v>
      </c>
      <c r="C145" s="1" t="s">
        <v>7209</v>
      </c>
      <c r="D145" s="1" t="s">
        <v>7210</v>
      </c>
      <c r="E145" s="1" t="s">
        <v>7211</v>
      </c>
      <c r="F145" s="76">
        <v>9780203853177</v>
      </c>
      <c r="G145" s="76">
        <v>9780415551915</v>
      </c>
      <c r="H145" s="1" t="s">
        <v>7212</v>
      </c>
      <c r="I145" s="1">
        <v>1</v>
      </c>
      <c r="J145" s="1">
        <v>1</v>
      </c>
      <c r="K145" s="1" t="s">
        <v>7213</v>
      </c>
      <c r="L145" s="1" t="s">
        <v>22</v>
      </c>
      <c r="M145" s="62">
        <v>2010</v>
      </c>
      <c r="N145" s="1" t="s">
        <v>7637</v>
      </c>
    </row>
    <row r="146" spans="1:14" ht="20.100000000000001" customHeight="1">
      <c r="A146" s="1">
        <v>148</v>
      </c>
      <c r="B146" s="1" t="s">
        <v>14</v>
      </c>
      <c r="C146" s="1" t="s">
        <v>7214</v>
      </c>
      <c r="D146" s="1" t="s">
        <v>7491</v>
      </c>
      <c r="E146" s="1" t="s">
        <v>7492</v>
      </c>
      <c r="F146" s="76">
        <v>9780203114049</v>
      </c>
      <c r="G146" s="76">
        <v>9780415533768</v>
      </c>
      <c r="H146" s="1" t="s">
        <v>7493</v>
      </c>
      <c r="I146" s="1">
        <v>1</v>
      </c>
      <c r="J146" s="1">
        <v>1</v>
      </c>
      <c r="K146" s="1" t="s">
        <v>7494</v>
      </c>
      <c r="L146" s="1" t="s">
        <v>22</v>
      </c>
      <c r="M146" s="62">
        <v>2013</v>
      </c>
      <c r="N146" s="1" t="s">
        <v>7700</v>
      </c>
    </row>
    <row r="147" spans="1:14" ht="20.100000000000001" customHeight="1">
      <c r="A147" s="1">
        <v>151</v>
      </c>
      <c r="B147" s="1" t="s">
        <v>14</v>
      </c>
      <c r="C147" s="1" t="s">
        <v>7214</v>
      </c>
      <c r="D147" s="1" t="s">
        <v>7369</v>
      </c>
      <c r="E147" s="1" t="s">
        <v>7370</v>
      </c>
      <c r="F147" s="76">
        <v>9780203128954</v>
      </c>
      <c r="G147" s="76">
        <v>9781849714228</v>
      </c>
      <c r="H147" s="1" t="s">
        <v>7503</v>
      </c>
      <c r="I147" s="1">
        <v>1</v>
      </c>
      <c r="J147" s="1">
        <v>1</v>
      </c>
      <c r="K147" s="1" t="s">
        <v>7504</v>
      </c>
      <c r="L147" s="1" t="s">
        <v>22</v>
      </c>
      <c r="M147" s="62">
        <v>2013</v>
      </c>
      <c r="N147" s="1" t="s">
        <v>7703</v>
      </c>
    </row>
    <row r="148" spans="1:14" ht="20.100000000000001" customHeight="1">
      <c r="A148" s="1">
        <v>86</v>
      </c>
      <c r="B148" s="1" t="s">
        <v>14</v>
      </c>
      <c r="C148" s="1" t="s">
        <v>7214</v>
      </c>
      <c r="D148" s="1" t="s">
        <v>7215</v>
      </c>
      <c r="E148" s="1" t="s">
        <v>7216</v>
      </c>
      <c r="F148" s="76">
        <v>9780203828939</v>
      </c>
      <c r="G148" s="76">
        <v>9780415618236</v>
      </c>
      <c r="H148" s="1" t="s">
        <v>7217</v>
      </c>
      <c r="I148" s="1">
        <v>1</v>
      </c>
      <c r="J148" s="1">
        <v>1</v>
      </c>
      <c r="K148" s="1" t="s">
        <v>7218</v>
      </c>
      <c r="L148" s="1" t="s">
        <v>22</v>
      </c>
      <c r="M148" s="62">
        <v>2012</v>
      </c>
      <c r="N148" s="1" t="s">
        <v>7638</v>
      </c>
    </row>
    <row r="149" spans="1:14" ht="20.100000000000001" customHeight="1">
      <c r="A149" s="1">
        <v>152</v>
      </c>
      <c r="B149" s="1" t="s">
        <v>14</v>
      </c>
      <c r="C149" s="1" t="s">
        <v>841</v>
      </c>
      <c r="D149" s="1" t="s">
        <v>7369</v>
      </c>
      <c r="E149" s="1" t="s">
        <v>7505</v>
      </c>
      <c r="F149" s="76">
        <v>9780203855942</v>
      </c>
      <c r="G149" s="76">
        <v>9780415572781</v>
      </c>
      <c r="H149" s="1" t="s">
        <v>7506</v>
      </c>
      <c r="I149" s="1">
        <v>1</v>
      </c>
      <c r="J149" s="1">
        <v>1</v>
      </c>
      <c r="K149" s="1" t="s">
        <v>7507</v>
      </c>
      <c r="L149" s="1" t="s">
        <v>22</v>
      </c>
      <c r="M149" s="62">
        <v>2011</v>
      </c>
      <c r="N149" s="1" t="s">
        <v>7704</v>
      </c>
    </row>
    <row r="150" spans="1:14" ht="20.100000000000001" customHeight="1">
      <c r="A150" s="1">
        <v>154</v>
      </c>
      <c r="B150" s="1" t="s">
        <v>14</v>
      </c>
      <c r="C150" s="1" t="s">
        <v>841</v>
      </c>
      <c r="D150" s="1" t="s">
        <v>7511</v>
      </c>
      <c r="E150" s="1" t="s">
        <v>7512</v>
      </c>
      <c r="F150" s="76">
        <v>9780203845868</v>
      </c>
      <c r="G150" s="76">
        <v>9780415993296</v>
      </c>
      <c r="H150" s="1" t="s">
        <v>7513</v>
      </c>
      <c r="I150" s="1">
        <v>1</v>
      </c>
      <c r="J150" s="1">
        <v>1</v>
      </c>
      <c r="K150" s="1" t="s">
        <v>7514</v>
      </c>
      <c r="L150" s="1" t="s">
        <v>22</v>
      </c>
      <c r="M150" s="62">
        <v>2010</v>
      </c>
      <c r="N150" s="1" t="s">
        <v>7706</v>
      </c>
    </row>
    <row r="151" spans="1:14" ht="20.100000000000001" customHeight="1">
      <c r="A151" s="1">
        <v>75</v>
      </c>
      <c r="B151" s="1" t="s">
        <v>14</v>
      </c>
      <c r="C151" s="1" t="s">
        <v>1152</v>
      </c>
      <c r="D151" s="1" t="s">
        <v>7164</v>
      </c>
      <c r="E151" s="1" t="s">
        <v>7165</v>
      </c>
      <c r="F151" s="76">
        <v>9780203072592</v>
      </c>
      <c r="G151" s="76">
        <v>9780415673174</v>
      </c>
      <c r="H151" s="1" t="s">
        <v>7166</v>
      </c>
      <c r="I151" s="1">
        <v>1</v>
      </c>
      <c r="J151" s="1">
        <v>1</v>
      </c>
      <c r="K151" s="1" t="s">
        <v>7167</v>
      </c>
      <c r="L151" s="1" t="s">
        <v>22</v>
      </c>
      <c r="M151" s="62">
        <v>2013</v>
      </c>
      <c r="N151" s="1" t="s">
        <v>7627</v>
      </c>
    </row>
    <row r="152" spans="1:14" ht="20.100000000000001" customHeight="1">
      <c r="A152" s="1">
        <v>153</v>
      </c>
      <c r="B152" s="1" t="s">
        <v>14</v>
      </c>
      <c r="C152" s="1" t="s">
        <v>1152</v>
      </c>
      <c r="D152" s="1" t="s">
        <v>7234</v>
      </c>
      <c r="E152" s="1" t="s">
        <v>7508</v>
      </c>
      <c r="F152" s="76">
        <v>9780203834824</v>
      </c>
      <c r="G152" s="76">
        <v>9780415965279</v>
      </c>
      <c r="H152" s="1" t="s">
        <v>7509</v>
      </c>
      <c r="I152" s="1">
        <v>1</v>
      </c>
      <c r="J152" s="1">
        <v>1</v>
      </c>
      <c r="K152" s="1" t="s">
        <v>7510</v>
      </c>
      <c r="L152" s="1" t="s">
        <v>22</v>
      </c>
      <c r="M152" s="62">
        <v>2011</v>
      </c>
      <c r="N152" s="1" t="s">
        <v>7705</v>
      </c>
    </row>
    <row r="153" spans="1:14" ht="20.100000000000001" customHeight="1">
      <c r="A153" s="1">
        <v>159</v>
      </c>
      <c r="B153" s="1" t="s">
        <v>14</v>
      </c>
      <c r="C153" s="1" t="s">
        <v>1152</v>
      </c>
      <c r="D153" s="1" t="s">
        <v>7533</v>
      </c>
      <c r="E153" s="1" t="s">
        <v>7534</v>
      </c>
      <c r="F153" s="76">
        <v>9780203854266</v>
      </c>
      <c r="G153" s="76">
        <v>9780415576642</v>
      </c>
      <c r="H153" s="1" t="s">
        <v>7535</v>
      </c>
      <c r="I153" s="1">
        <v>1</v>
      </c>
      <c r="J153" s="1">
        <v>1</v>
      </c>
      <c r="K153" s="1" t="s">
        <v>7536</v>
      </c>
      <c r="L153" s="1" t="s">
        <v>22</v>
      </c>
      <c r="M153" s="62">
        <v>2010</v>
      </c>
      <c r="N153" s="1" t="s">
        <v>7711</v>
      </c>
    </row>
    <row r="154" spans="1:14" ht="20.100000000000001" customHeight="1">
      <c r="A154" s="1">
        <v>93</v>
      </c>
      <c r="B154" s="1" t="s">
        <v>14</v>
      </c>
      <c r="C154" s="1" t="s">
        <v>723</v>
      </c>
      <c r="D154" s="1" t="s">
        <v>7248</v>
      </c>
      <c r="E154" s="1" t="s">
        <v>7098</v>
      </c>
      <c r="F154" s="76">
        <v>9780203081976</v>
      </c>
      <c r="G154" s="76">
        <v>9780415672498</v>
      </c>
      <c r="H154" s="1" t="s">
        <v>7249</v>
      </c>
      <c r="I154" s="1">
        <v>1</v>
      </c>
      <c r="J154" s="1">
        <v>1</v>
      </c>
      <c r="K154" s="1" t="s">
        <v>7250</v>
      </c>
      <c r="L154" s="1" t="s">
        <v>22</v>
      </c>
      <c r="M154" s="62">
        <v>2013</v>
      </c>
      <c r="N154" s="1" t="s">
        <v>7645</v>
      </c>
    </row>
    <row r="155" spans="1:14" ht="20.100000000000001" customHeight="1">
      <c r="A155" s="1">
        <v>90</v>
      </c>
      <c r="B155" s="1" t="s">
        <v>14</v>
      </c>
      <c r="C155" s="1" t="s">
        <v>723</v>
      </c>
      <c r="D155" s="1" t="s">
        <v>7234</v>
      </c>
      <c r="E155" s="1" t="s">
        <v>7235</v>
      </c>
      <c r="F155" s="76">
        <v>9780203842300</v>
      </c>
      <c r="G155" s="76">
        <v>9780415991711</v>
      </c>
      <c r="H155" s="1" t="s">
        <v>7236</v>
      </c>
      <c r="I155" s="1">
        <v>1</v>
      </c>
      <c r="J155" s="1">
        <v>1</v>
      </c>
      <c r="K155" s="1" t="s">
        <v>7237</v>
      </c>
      <c r="L155" s="1" t="s">
        <v>22</v>
      </c>
      <c r="M155" s="62">
        <v>2011</v>
      </c>
      <c r="N155" s="1" t="s">
        <v>7642</v>
      </c>
    </row>
    <row r="156" spans="1:14" ht="20.100000000000001" customHeight="1">
      <c r="A156" s="1">
        <v>150</v>
      </c>
      <c r="B156" s="1" t="s">
        <v>14</v>
      </c>
      <c r="C156" s="1" t="s">
        <v>7499</v>
      </c>
      <c r="D156" s="1" t="s">
        <v>7369</v>
      </c>
      <c r="E156" s="1" t="s">
        <v>7500</v>
      </c>
      <c r="F156" s="76">
        <v>9780203133859</v>
      </c>
      <c r="G156" s="76">
        <v>9780415693585</v>
      </c>
      <c r="H156" s="1" t="s">
        <v>7501</v>
      </c>
      <c r="I156" s="1">
        <v>1</v>
      </c>
      <c r="J156" s="1">
        <v>1</v>
      </c>
      <c r="K156" s="1" t="s">
        <v>7502</v>
      </c>
      <c r="L156" s="1" t="s">
        <v>22</v>
      </c>
      <c r="M156" s="62">
        <v>2012</v>
      </c>
      <c r="N156" s="1" t="s">
        <v>7702</v>
      </c>
    </row>
    <row r="157" spans="1:14" ht="20.100000000000001" customHeight="1">
      <c r="A157" s="1">
        <v>60</v>
      </c>
      <c r="B157" s="1" t="s">
        <v>14</v>
      </c>
      <c r="C157" s="1" t="s">
        <v>6850</v>
      </c>
      <c r="D157" s="1" t="s">
        <v>7097</v>
      </c>
      <c r="E157" s="1" t="s">
        <v>7098</v>
      </c>
      <c r="F157" s="76">
        <v>9780203125038</v>
      </c>
      <c r="G157" s="76">
        <v>9780415509022</v>
      </c>
      <c r="H157" s="1" t="s">
        <v>7099</v>
      </c>
      <c r="I157" s="1">
        <v>1</v>
      </c>
      <c r="J157" s="1">
        <v>1</v>
      </c>
      <c r="K157" s="1" t="s">
        <v>7100</v>
      </c>
      <c r="L157" s="1" t="s">
        <v>22</v>
      </c>
      <c r="M157" s="62">
        <v>2013</v>
      </c>
      <c r="N157" s="1" t="s">
        <v>7612</v>
      </c>
    </row>
    <row r="158" spans="1:14" ht="20.100000000000001" customHeight="1">
      <c r="A158" s="1">
        <v>4</v>
      </c>
      <c r="B158" s="1" t="s">
        <v>14</v>
      </c>
      <c r="C158" s="1" t="s">
        <v>6850</v>
      </c>
      <c r="D158" s="1" t="s">
        <v>6851</v>
      </c>
      <c r="E158" s="1" t="s">
        <v>6852</v>
      </c>
      <c r="F158" s="76">
        <v>9780203122976</v>
      </c>
      <c r="G158" s="76">
        <v>9780415620727</v>
      </c>
      <c r="H158" s="1" t="s">
        <v>6853</v>
      </c>
      <c r="I158" s="1">
        <v>1</v>
      </c>
      <c r="J158" s="1">
        <v>1</v>
      </c>
      <c r="K158" s="1" t="s">
        <v>6854</v>
      </c>
      <c r="L158" s="1" t="s">
        <v>22</v>
      </c>
      <c r="M158" s="62">
        <v>2012</v>
      </c>
      <c r="N158" s="1" t="s">
        <v>7556</v>
      </c>
    </row>
    <row r="159" spans="1:14" ht="20.100000000000001" customHeight="1">
      <c r="A159" s="1">
        <v>120</v>
      </c>
      <c r="B159" s="1" t="s">
        <v>14</v>
      </c>
      <c r="C159" s="1" t="s">
        <v>6850</v>
      </c>
      <c r="D159" s="1" t="s">
        <v>7369</v>
      </c>
      <c r="E159" s="1" t="s">
        <v>7370</v>
      </c>
      <c r="F159" s="76">
        <v>9780203136751</v>
      </c>
      <c r="G159" s="76">
        <v>9780415698788</v>
      </c>
      <c r="H159" s="1" t="s">
        <v>7371</v>
      </c>
      <c r="I159" s="1">
        <v>1</v>
      </c>
      <c r="J159" s="1">
        <v>1</v>
      </c>
      <c r="K159" s="1" t="s">
        <v>7372</v>
      </c>
      <c r="L159" s="1" t="s">
        <v>22</v>
      </c>
      <c r="M159" s="62">
        <v>2012</v>
      </c>
      <c r="N159" s="1" t="s">
        <v>7672</v>
      </c>
    </row>
    <row r="160" spans="1:14" ht="20.100000000000001" customHeight="1">
      <c r="A160" s="1">
        <v>134</v>
      </c>
      <c r="B160" s="1" t="s">
        <v>14</v>
      </c>
      <c r="C160" s="1" t="s">
        <v>6850</v>
      </c>
      <c r="D160" s="1" t="s">
        <v>7369</v>
      </c>
      <c r="E160" s="1" t="s">
        <v>7407</v>
      </c>
      <c r="F160" s="76">
        <v>9780203831755</v>
      </c>
      <c r="G160" s="76">
        <v>9780415611152</v>
      </c>
      <c r="H160" s="1" t="s">
        <v>7428</v>
      </c>
      <c r="I160" s="1">
        <v>1</v>
      </c>
      <c r="J160" s="1">
        <v>1</v>
      </c>
      <c r="K160" s="1" t="s">
        <v>7429</v>
      </c>
      <c r="L160" s="1" t="s">
        <v>22</v>
      </c>
      <c r="M160" s="62">
        <v>2012</v>
      </c>
      <c r="N160" s="1" t="s">
        <v>7686</v>
      </c>
    </row>
    <row r="161" spans="1:14" ht="20.100000000000001" customHeight="1">
      <c r="A161" s="1">
        <v>149</v>
      </c>
      <c r="B161" s="1" t="s">
        <v>14</v>
      </c>
      <c r="C161" s="1" t="s">
        <v>6850</v>
      </c>
      <c r="D161" s="1" t="s">
        <v>7495</v>
      </c>
      <c r="E161" s="1" t="s">
        <v>7496</v>
      </c>
      <c r="F161" s="76">
        <v>9780203855966</v>
      </c>
      <c r="G161" s="76">
        <v>9780415572774</v>
      </c>
      <c r="H161" s="1" t="s">
        <v>7497</v>
      </c>
      <c r="I161" s="1">
        <v>1</v>
      </c>
      <c r="J161" s="1">
        <v>1</v>
      </c>
      <c r="K161" s="1" t="s">
        <v>7498</v>
      </c>
      <c r="L161" s="1" t="s">
        <v>22</v>
      </c>
      <c r="M161" s="62">
        <v>2011</v>
      </c>
      <c r="N161" s="1" t="s">
        <v>7701</v>
      </c>
    </row>
    <row r="162" spans="1:14" ht="20.100000000000001" customHeight="1">
      <c r="A162" s="1">
        <v>121</v>
      </c>
      <c r="B162" s="1" t="s">
        <v>14</v>
      </c>
      <c r="C162" s="1" t="s">
        <v>7373</v>
      </c>
      <c r="D162" s="1" t="s">
        <v>7374</v>
      </c>
      <c r="E162" s="1" t="s">
        <v>7375</v>
      </c>
      <c r="F162" s="76">
        <v>9780203850329</v>
      </c>
      <c r="G162" s="76">
        <v>9780415571227</v>
      </c>
      <c r="H162" s="1" t="s">
        <v>7376</v>
      </c>
      <c r="I162" s="1">
        <v>1</v>
      </c>
      <c r="J162" s="1">
        <v>1</v>
      </c>
      <c r="K162" s="1" t="s">
        <v>7377</v>
      </c>
      <c r="L162" s="1" t="s">
        <v>22</v>
      </c>
      <c r="M162" s="62">
        <v>2010</v>
      </c>
      <c r="N162" s="1" t="s">
        <v>7673</v>
      </c>
    </row>
    <row r="163" spans="1:14" ht="20.100000000000001" customHeight="1">
      <c r="A163" s="1">
        <v>23</v>
      </c>
      <c r="B163" s="1" t="s">
        <v>14</v>
      </c>
      <c r="C163" s="1" t="s">
        <v>5849</v>
      </c>
      <c r="D163" s="1" t="s">
        <v>6935</v>
      </c>
      <c r="E163" s="1" t="s">
        <v>6936</v>
      </c>
      <c r="F163" s="76">
        <v>9780203839249</v>
      </c>
      <c r="G163" s="76">
        <v>9780415586979</v>
      </c>
      <c r="H163" s="1" t="s">
        <v>6937</v>
      </c>
      <c r="I163" s="1">
        <v>1</v>
      </c>
      <c r="J163" s="1">
        <v>1</v>
      </c>
      <c r="K163" s="1" t="s">
        <v>6938</v>
      </c>
      <c r="L163" s="1" t="s">
        <v>22</v>
      </c>
      <c r="M163" s="62">
        <v>2013</v>
      </c>
      <c r="N163" s="1" t="s">
        <v>7575</v>
      </c>
    </row>
    <row r="164" spans="1:14" ht="20.100000000000001" customHeight="1">
      <c r="A164" s="1">
        <v>14</v>
      </c>
      <c r="B164" s="1" t="s">
        <v>14</v>
      </c>
      <c r="C164" s="1" t="s">
        <v>178</v>
      </c>
      <c r="D164" s="1" t="s">
        <v>6893</v>
      </c>
      <c r="E164" s="1" t="s">
        <v>6894</v>
      </c>
      <c r="F164" s="76">
        <v>9780203108659</v>
      </c>
      <c r="G164" s="76">
        <v>9780415538978</v>
      </c>
      <c r="H164" s="1" t="s">
        <v>6895</v>
      </c>
      <c r="I164" s="1">
        <v>1</v>
      </c>
      <c r="J164" s="1">
        <v>1</v>
      </c>
      <c r="K164" s="1" t="s">
        <v>6896</v>
      </c>
      <c r="L164" s="1" t="s">
        <v>22</v>
      </c>
      <c r="M164" s="62">
        <v>2013</v>
      </c>
      <c r="N164" s="1" t="s">
        <v>7566</v>
      </c>
    </row>
    <row r="165" spans="1:14" ht="20.100000000000001" hidden="1" customHeight="1">
      <c r="H165" s="1" t="s">
        <v>10817</v>
      </c>
      <c r="I165" s="1">
        <f>SUM(I2:I164)</f>
        <v>163</v>
      </c>
    </row>
    <row r="166" spans="1:14" ht="20.100000000000001" hidden="1" customHeight="1"/>
    <row r="167" spans="1:14" ht="20.100000000000001" hidden="1" customHeight="1">
      <c r="A167" s="1" t="s">
        <v>0</v>
      </c>
      <c r="B167" s="1" t="s">
        <v>1</v>
      </c>
      <c r="C167" s="1" t="s">
        <v>2</v>
      </c>
      <c r="D167" s="1" t="s">
        <v>3</v>
      </c>
      <c r="E167" s="1" t="s">
        <v>4</v>
      </c>
      <c r="F167" s="76" t="s">
        <v>5</v>
      </c>
      <c r="G167" s="76" t="s">
        <v>6</v>
      </c>
      <c r="H167" s="1" t="s">
        <v>7</v>
      </c>
      <c r="I167" s="1" t="s">
        <v>12</v>
      </c>
      <c r="J167" s="1" t="s">
        <v>9</v>
      </c>
      <c r="K167" s="1" t="s">
        <v>10</v>
      </c>
      <c r="L167" s="1" t="s">
        <v>11</v>
      </c>
      <c r="M167" s="62" t="s">
        <v>8</v>
      </c>
      <c r="N167" s="1" t="s">
        <v>13</v>
      </c>
    </row>
    <row r="168" spans="1:14" ht="20.100000000000001" customHeight="1">
      <c r="A168" s="1">
        <v>6</v>
      </c>
      <c r="B168" s="1" t="s">
        <v>14</v>
      </c>
      <c r="C168" s="1" t="s">
        <v>7728</v>
      </c>
      <c r="D168" s="1" t="s">
        <v>6379</v>
      </c>
      <c r="E168" s="1" t="s">
        <v>10707</v>
      </c>
      <c r="F168" s="76">
        <v>9780203102725</v>
      </c>
      <c r="G168" s="76">
        <v>9780415539623</v>
      </c>
      <c r="H168" s="1" t="s">
        <v>7729</v>
      </c>
      <c r="I168" s="1">
        <v>1</v>
      </c>
      <c r="J168" s="1">
        <v>1</v>
      </c>
      <c r="K168" s="1" t="s">
        <v>7730</v>
      </c>
      <c r="L168" s="1" t="s">
        <v>22</v>
      </c>
      <c r="M168" s="62">
        <v>2012</v>
      </c>
      <c r="N168" s="1" t="s">
        <v>10708</v>
      </c>
    </row>
    <row r="169" spans="1:14" ht="20.100000000000001" customHeight="1">
      <c r="A169" s="1">
        <v>35</v>
      </c>
      <c r="B169" s="1" t="s">
        <v>14</v>
      </c>
      <c r="C169" s="1" t="s">
        <v>7785</v>
      </c>
      <c r="D169" s="1" t="s">
        <v>10792</v>
      </c>
      <c r="E169" s="1" t="s">
        <v>10793</v>
      </c>
      <c r="F169" s="76">
        <v>9780203852675</v>
      </c>
      <c r="G169" s="76">
        <v>9780415800181</v>
      </c>
      <c r="H169" s="1" t="s">
        <v>7786</v>
      </c>
      <c r="I169" s="1">
        <v>1</v>
      </c>
      <c r="J169" s="1">
        <v>1</v>
      </c>
      <c r="K169" s="1" t="s">
        <v>7787</v>
      </c>
      <c r="L169" s="1" t="s">
        <v>22</v>
      </c>
      <c r="M169" s="62">
        <v>2010</v>
      </c>
      <c r="N169" s="1" t="s">
        <v>10794</v>
      </c>
    </row>
    <row r="170" spans="1:14" ht="20.100000000000001" customHeight="1">
      <c r="A170" s="1">
        <v>42</v>
      </c>
      <c r="B170" s="1" t="s">
        <v>14</v>
      </c>
      <c r="C170" s="1" t="s">
        <v>7796</v>
      </c>
      <c r="D170" s="1" t="s">
        <v>10811</v>
      </c>
      <c r="E170" s="1" t="s">
        <v>10812</v>
      </c>
      <c r="F170" s="76">
        <v>9780080879673</v>
      </c>
      <c r="G170" s="76">
        <v>9781856176040</v>
      </c>
      <c r="H170" s="1" t="s">
        <v>7797</v>
      </c>
      <c r="I170" s="1">
        <v>1</v>
      </c>
      <c r="J170" s="1">
        <v>1</v>
      </c>
      <c r="K170" s="1" t="s">
        <v>7798</v>
      </c>
      <c r="L170" s="1" t="s">
        <v>22</v>
      </c>
      <c r="M170" s="62">
        <v>2010</v>
      </c>
      <c r="N170" s="1" t="s">
        <v>10813</v>
      </c>
    </row>
    <row r="171" spans="1:14" ht="20.100000000000001" customHeight="1">
      <c r="A171" s="1">
        <v>1</v>
      </c>
      <c r="B171" s="1" t="s">
        <v>14</v>
      </c>
      <c r="C171" s="1" t="s">
        <v>882</v>
      </c>
      <c r="D171" s="1" t="s">
        <v>10692</v>
      </c>
      <c r="E171" s="1" t="s">
        <v>10693</v>
      </c>
      <c r="F171" s="76">
        <v>9780203181911</v>
      </c>
      <c r="G171" s="76">
        <v>9780415575935</v>
      </c>
      <c r="H171" s="1" t="s">
        <v>7716</v>
      </c>
      <c r="I171" s="1">
        <v>1</v>
      </c>
      <c r="J171" s="1">
        <v>1</v>
      </c>
      <c r="K171" s="1" t="s">
        <v>7717</v>
      </c>
      <c r="L171" s="1" t="s">
        <v>22</v>
      </c>
      <c r="M171" s="62">
        <v>2012</v>
      </c>
      <c r="N171" s="1" t="s">
        <v>10694</v>
      </c>
    </row>
    <row r="172" spans="1:14" ht="20.100000000000001" customHeight="1">
      <c r="A172" s="1">
        <v>28</v>
      </c>
      <c r="B172" s="1" t="s">
        <v>14</v>
      </c>
      <c r="C172" s="1" t="s">
        <v>580</v>
      </c>
      <c r="D172" s="1" t="s">
        <v>10771</v>
      </c>
      <c r="E172" s="1" t="s">
        <v>10772</v>
      </c>
      <c r="F172" s="76">
        <v>9780203114018</v>
      </c>
      <c r="G172" s="76">
        <v>9780415533799</v>
      </c>
      <c r="H172" s="1" t="s">
        <v>7772</v>
      </c>
      <c r="I172" s="1">
        <v>1</v>
      </c>
      <c r="J172" s="1">
        <v>1</v>
      </c>
      <c r="K172" s="1" t="s">
        <v>10773</v>
      </c>
      <c r="L172" s="1" t="s">
        <v>22</v>
      </c>
      <c r="M172" s="62">
        <v>2012</v>
      </c>
      <c r="N172" s="1" t="s">
        <v>10774</v>
      </c>
    </row>
    <row r="173" spans="1:14" ht="20.100000000000001" customHeight="1">
      <c r="A173" s="1">
        <v>16</v>
      </c>
      <c r="B173" s="1" t="s">
        <v>14</v>
      </c>
      <c r="C173" s="1" t="s">
        <v>867</v>
      </c>
      <c r="D173" s="1" t="s">
        <v>10735</v>
      </c>
      <c r="E173" s="1" t="s">
        <v>10736</v>
      </c>
      <c r="F173" s="76">
        <v>9780203830390</v>
      </c>
      <c r="G173" s="76">
        <v>9780415991278</v>
      </c>
      <c r="H173" s="1" t="s">
        <v>7750</v>
      </c>
      <c r="I173" s="1">
        <v>1</v>
      </c>
      <c r="J173" s="1">
        <v>1</v>
      </c>
      <c r="K173" s="1" t="s">
        <v>10737</v>
      </c>
      <c r="L173" s="1" t="s">
        <v>22</v>
      </c>
      <c r="M173" s="62">
        <v>2011</v>
      </c>
      <c r="N173" s="1" t="s">
        <v>10738</v>
      </c>
    </row>
    <row r="174" spans="1:14" ht="20.100000000000001" customHeight="1">
      <c r="A174" s="1">
        <v>12</v>
      </c>
      <c r="B174" s="1" t="s">
        <v>14</v>
      </c>
      <c r="C174" s="1" t="s">
        <v>6571</v>
      </c>
      <c r="D174" s="1" t="s">
        <v>25</v>
      </c>
      <c r="E174" s="1" t="s">
        <v>10724</v>
      </c>
      <c r="F174" s="76">
        <v>9780203844366</v>
      </c>
      <c r="G174" s="76">
        <v>9780415961554</v>
      </c>
      <c r="H174" s="1" t="s">
        <v>7741</v>
      </c>
      <c r="I174" s="1">
        <v>1</v>
      </c>
      <c r="J174" s="1">
        <v>1</v>
      </c>
      <c r="K174" s="1" t="s">
        <v>7742</v>
      </c>
      <c r="L174" s="1" t="s">
        <v>22</v>
      </c>
      <c r="M174" s="62">
        <v>2011</v>
      </c>
      <c r="N174" s="1" t="s">
        <v>10725</v>
      </c>
    </row>
    <row r="175" spans="1:14" ht="20.100000000000001" customHeight="1">
      <c r="A175" s="1">
        <v>31</v>
      </c>
      <c r="B175" s="1" t="s">
        <v>14</v>
      </c>
      <c r="C175" s="1" t="s">
        <v>7083</v>
      </c>
      <c r="D175" s="1" t="s">
        <v>10782</v>
      </c>
      <c r="E175" s="1" t="s">
        <v>10783</v>
      </c>
      <c r="F175" s="76">
        <v>9780203104743</v>
      </c>
      <c r="G175" s="76">
        <v>9780415595223</v>
      </c>
      <c r="H175" s="1" t="s">
        <v>7777</v>
      </c>
      <c r="I175" s="1">
        <v>1</v>
      </c>
      <c r="J175" s="1">
        <v>1</v>
      </c>
      <c r="K175" s="1" t="s">
        <v>7778</v>
      </c>
      <c r="L175" s="1" t="s">
        <v>22</v>
      </c>
      <c r="M175" s="62">
        <v>2013</v>
      </c>
      <c r="N175" s="1" t="s">
        <v>10784</v>
      </c>
    </row>
    <row r="176" spans="1:14" ht="20.100000000000001" customHeight="1">
      <c r="A176" s="1">
        <v>37</v>
      </c>
      <c r="B176" s="1" t="s">
        <v>14</v>
      </c>
      <c r="C176" s="1" t="s">
        <v>7083</v>
      </c>
      <c r="D176" s="1" t="s">
        <v>10796</v>
      </c>
      <c r="E176" s="1" t="s">
        <v>10797</v>
      </c>
      <c r="F176" s="76">
        <v>9780203101834</v>
      </c>
      <c r="G176" s="76">
        <v>9780415508964</v>
      </c>
      <c r="H176" s="1" t="s">
        <v>7790</v>
      </c>
      <c r="I176" s="1">
        <v>1</v>
      </c>
      <c r="J176" s="1">
        <v>1</v>
      </c>
      <c r="K176" s="1" t="s">
        <v>10798</v>
      </c>
      <c r="L176" s="1" t="s">
        <v>22</v>
      </c>
      <c r="M176" s="62">
        <v>2013</v>
      </c>
      <c r="N176" s="1" t="s">
        <v>10799</v>
      </c>
    </row>
    <row r="177" spans="1:14" ht="20.100000000000001" customHeight="1">
      <c r="A177" s="1">
        <v>13</v>
      </c>
      <c r="B177" s="1" t="s">
        <v>14</v>
      </c>
      <c r="C177" s="1" t="s">
        <v>7743</v>
      </c>
      <c r="D177" s="1" t="s">
        <v>10726</v>
      </c>
      <c r="E177" s="1" t="s">
        <v>10727</v>
      </c>
      <c r="F177" s="76">
        <v>9780203124260</v>
      </c>
      <c r="G177" s="76">
        <v>9780415600125</v>
      </c>
      <c r="H177" s="1" t="s">
        <v>7744</v>
      </c>
      <c r="I177" s="1">
        <v>1</v>
      </c>
      <c r="J177" s="1">
        <v>1</v>
      </c>
      <c r="K177" s="1" t="s">
        <v>7745</v>
      </c>
      <c r="L177" s="1" t="s">
        <v>22</v>
      </c>
      <c r="M177" s="62">
        <v>2012</v>
      </c>
      <c r="N177" s="1" t="s">
        <v>10728</v>
      </c>
    </row>
    <row r="178" spans="1:14" ht="20.100000000000001" customHeight="1">
      <c r="A178" s="1">
        <v>10</v>
      </c>
      <c r="B178" s="1" t="s">
        <v>14</v>
      </c>
      <c r="C178" s="1" t="s">
        <v>7737</v>
      </c>
      <c r="D178" s="1" t="s">
        <v>7738</v>
      </c>
      <c r="E178" s="1" t="s">
        <v>2087</v>
      </c>
      <c r="F178" s="76">
        <v>9780203136164</v>
      </c>
      <c r="G178" s="76">
        <v>9780415808262</v>
      </c>
      <c r="H178" s="1" t="s">
        <v>7739</v>
      </c>
      <c r="I178" s="1">
        <v>1</v>
      </c>
      <c r="J178" s="1">
        <v>1</v>
      </c>
      <c r="K178" s="1" t="s">
        <v>10718</v>
      </c>
      <c r="L178" s="1" t="s">
        <v>22</v>
      </c>
      <c r="M178" s="62">
        <v>2012</v>
      </c>
      <c r="N178" s="1" t="s">
        <v>10719</v>
      </c>
    </row>
    <row r="179" spans="1:14" ht="20.100000000000001" customHeight="1">
      <c r="A179" s="1">
        <v>39</v>
      </c>
      <c r="B179" s="1" t="s">
        <v>14</v>
      </c>
      <c r="C179" s="1" t="s">
        <v>1106</v>
      </c>
      <c r="D179" s="1" t="s">
        <v>4572</v>
      </c>
      <c r="E179" s="1" t="s">
        <v>4573</v>
      </c>
      <c r="F179" s="76">
        <v>9780203834312</v>
      </c>
      <c r="G179" s="76">
        <v>9780415565677</v>
      </c>
      <c r="H179" s="1" t="s">
        <v>7792</v>
      </c>
      <c r="I179" s="1">
        <v>1</v>
      </c>
      <c r="J179" s="1">
        <v>2</v>
      </c>
      <c r="K179" s="1" t="s">
        <v>4571</v>
      </c>
      <c r="L179" s="1" t="s">
        <v>22</v>
      </c>
      <c r="M179" s="62">
        <v>2011</v>
      </c>
      <c r="N179" s="1" t="s">
        <v>10803</v>
      </c>
    </row>
    <row r="180" spans="1:14" ht="20.100000000000001" customHeight="1">
      <c r="A180" s="1">
        <v>9</v>
      </c>
      <c r="B180" s="1" t="s">
        <v>14</v>
      </c>
      <c r="C180" s="1" t="s">
        <v>165</v>
      </c>
      <c r="D180" s="1" t="s">
        <v>10715</v>
      </c>
      <c r="E180" s="1" t="s">
        <v>10716</v>
      </c>
      <c r="F180" s="76">
        <v>9780203115053</v>
      </c>
      <c r="G180" s="76">
        <v>9781617261015</v>
      </c>
      <c r="H180" s="1" t="s">
        <v>7735</v>
      </c>
      <c r="I180" s="1">
        <v>1</v>
      </c>
      <c r="J180" s="1">
        <v>1</v>
      </c>
      <c r="K180" s="1" t="s">
        <v>7736</v>
      </c>
      <c r="L180" s="1" t="s">
        <v>7457</v>
      </c>
      <c r="M180" s="62">
        <v>2012</v>
      </c>
      <c r="N180" s="1" t="s">
        <v>10717</v>
      </c>
    </row>
    <row r="181" spans="1:14" ht="20.100000000000001" customHeight="1">
      <c r="A181" s="1">
        <v>27</v>
      </c>
      <c r="B181" s="1" t="s">
        <v>14</v>
      </c>
      <c r="C181" s="1" t="s">
        <v>7770</v>
      </c>
      <c r="D181" s="1" t="s">
        <v>5314</v>
      </c>
      <c r="E181" s="1" t="s">
        <v>5315</v>
      </c>
      <c r="F181" s="76">
        <v>9780203835920</v>
      </c>
      <c r="G181" s="76">
        <v>9781841694894</v>
      </c>
      <c r="H181" s="1" t="s">
        <v>7771</v>
      </c>
      <c r="I181" s="1">
        <v>1</v>
      </c>
      <c r="J181" s="1">
        <v>1</v>
      </c>
      <c r="K181" s="1" t="s">
        <v>10769</v>
      </c>
      <c r="L181" s="1" t="s">
        <v>538</v>
      </c>
      <c r="M181" s="62">
        <v>2011</v>
      </c>
      <c r="N181" s="1" t="s">
        <v>10770</v>
      </c>
    </row>
    <row r="182" spans="1:14" ht="20.100000000000001" customHeight="1">
      <c r="A182" s="1">
        <v>43</v>
      </c>
      <c r="B182" s="1" t="s">
        <v>14</v>
      </c>
      <c r="C182" s="1" t="s">
        <v>7266</v>
      </c>
      <c r="D182" s="1" t="s">
        <v>10814</v>
      </c>
      <c r="E182" s="1" t="s">
        <v>3132</v>
      </c>
      <c r="F182" s="76">
        <v>9780203816783</v>
      </c>
      <c r="G182" s="76">
        <v>9781848729506</v>
      </c>
      <c r="H182" s="1" t="s">
        <v>7799</v>
      </c>
      <c r="I182" s="1">
        <v>1</v>
      </c>
      <c r="J182" s="1">
        <v>1</v>
      </c>
      <c r="K182" s="1" t="s">
        <v>10815</v>
      </c>
      <c r="L182" s="1" t="s">
        <v>538</v>
      </c>
      <c r="M182" s="62">
        <v>2012</v>
      </c>
      <c r="N182" s="1" t="s">
        <v>10816</v>
      </c>
    </row>
    <row r="183" spans="1:14" ht="20.100000000000001" customHeight="1">
      <c r="A183" s="1">
        <v>26</v>
      </c>
      <c r="B183" s="1" t="s">
        <v>14</v>
      </c>
      <c r="C183" s="1" t="s">
        <v>7266</v>
      </c>
      <c r="D183" s="1" t="s">
        <v>10766</v>
      </c>
      <c r="E183" s="1" t="s">
        <v>10767</v>
      </c>
      <c r="F183" s="76">
        <v>9780203834107</v>
      </c>
      <c r="G183" s="76">
        <v>9781841698946</v>
      </c>
      <c r="H183" s="1" t="s">
        <v>7768</v>
      </c>
      <c r="I183" s="1">
        <v>1</v>
      </c>
      <c r="J183" s="1">
        <v>1</v>
      </c>
      <c r="K183" s="1" t="s">
        <v>7769</v>
      </c>
      <c r="L183" s="1" t="s">
        <v>538</v>
      </c>
      <c r="M183" s="62">
        <v>2011</v>
      </c>
      <c r="N183" s="1" t="s">
        <v>10768</v>
      </c>
    </row>
    <row r="184" spans="1:14" ht="20.100000000000001" customHeight="1">
      <c r="A184" s="1">
        <v>21</v>
      </c>
      <c r="B184" s="1" t="s">
        <v>14</v>
      </c>
      <c r="C184" s="1" t="s">
        <v>7261</v>
      </c>
      <c r="D184" s="1" t="s">
        <v>10750</v>
      </c>
      <c r="E184" s="1" t="s">
        <v>10751</v>
      </c>
      <c r="F184" s="76">
        <v>9780203866801</v>
      </c>
      <c r="G184" s="76">
        <v>9780415559263</v>
      </c>
      <c r="H184" s="1" t="s">
        <v>7758</v>
      </c>
      <c r="I184" s="1">
        <v>1</v>
      </c>
      <c r="J184" s="1">
        <v>1</v>
      </c>
      <c r="K184" s="1" t="s">
        <v>10752</v>
      </c>
      <c r="L184" s="1" t="s">
        <v>22</v>
      </c>
      <c r="M184" s="62">
        <v>2011</v>
      </c>
      <c r="N184" s="1" t="s">
        <v>10753</v>
      </c>
    </row>
    <row r="185" spans="1:14" ht="20.100000000000001" customHeight="1">
      <c r="A185" s="1">
        <v>33</v>
      </c>
      <c r="B185" s="1" t="s">
        <v>14</v>
      </c>
      <c r="C185" s="1" t="s">
        <v>226</v>
      </c>
      <c r="D185" s="1" t="s">
        <v>227</v>
      </c>
      <c r="E185" s="1" t="s">
        <v>228</v>
      </c>
      <c r="F185" s="76">
        <v>9780203526149</v>
      </c>
      <c r="G185" s="76">
        <v>9780415888295</v>
      </c>
      <c r="H185" s="1" t="s">
        <v>7781</v>
      </c>
      <c r="I185" s="1">
        <v>1</v>
      </c>
      <c r="J185" s="1">
        <v>1</v>
      </c>
      <c r="K185" s="1" t="s">
        <v>7782</v>
      </c>
      <c r="L185" s="1" t="s">
        <v>22</v>
      </c>
      <c r="M185" s="62">
        <v>2013</v>
      </c>
      <c r="N185" s="1" t="s">
        <v>10788</v>
      </c>
    </row>
    <row r="186" spans="1:14" ht="20.100000000000001" customHeight="1">
      <c r="A186" s="1">
        <v>38</v>
      </c>
      <c r="B186" s="1" t="s">
        <v>14</v>
      </c>
      <c r="C186" s="1" t="s">
        <v>7341</v>
      </c>
      <c r="D186" s="1" t="s">
        <v>10800</v>
      </c>
      <c r="E186" s="1" t="s">
        <v>10801</v>
      </c>
      <c r="F186" s="76">
        <v>9780203152867</v>
      </c>
      <c r="G186" s="76">
        <v>9780415693844</v>
      </c>
      <c r="H186" s="1" t="s">
        <v>7791</v>
      </c>
      <c r="I186" s="1">
        <v>1</v>
      </c>
      <c r="J186" s="1">
        <v>2</v>
      </c>
      <c r="K186" s="1" t="s">
        <v>4571</v>
      </c>
      <c r="L186" s="1" t="s">
        <v>22</v>
      </c>
      <c r="M186" s="62">
        <v>2012</v>
      </c>
      <c r="N186" s="1" t="s">
        <v>10802</v>
      </c>
    </row>
    <row r="187" spans="1:14" ht="20.100000000000001" customHeight="1">
      <c r="A187" s="1">
        <v>34</v>
      </c>
      <c r="B187" s="1" t="s">
        <v>14</v>
      </c>
      <c r="C187" s="1" t="s">
        <v>7061</v>
      </c>
      <c r="D187" s="1" t="s">
        <v>10789</v>
      </c>
      <c r="E187" s="1" t="s">
        <v>10790</v>
      </c>
      <c r="F187" s="76">
        <v>9780203809662</v>
      </c>
      <c r="G187" s="76">
        <v>9780415675321</v>
      </c>
      <c r="H187" s="1" t="s">
        <v>7783</v>
      </c>
      <c r="I187" s="1">
        <v>1</v>
      </c>
      <c r="J187" s="1">
        <v>2</v>
      </c>
      <c r="K187" s="1" t="s">
        <v>7784</v>
      </c>
      <c r="L187" s="1" t="s">
        <v>22</v>
      </c>
      <c r="M187" s="62">
        <v>2012</v>
      </c>
      <c r="N187" s="1" t="s">
        <v>10791</v>
      </c>
    </row>
    <row r="188" spans="1:14" ht="20.100000000000001" customHeight="1">
      <c r="A188" s="1">
        <v>36</v>
      </c>
      <c r="B188" s="1" t="s">
        <v>14</v>
      </c>
      <c r="C188" s="1" t="s">
        <v>7028</v>
      </c>
      <c r="D188" s="1" t="s">
        <v>610</v>
      </c>
      <c r="E188" s="1" t="s">
        <v>725</v>
      </c>
      <c r="F188" s="76">
        <v>9780080969978</v>
      </c>
      <c r="G188" s="76">
        <v>9780080969961</v>
      </c>
      <c r="H188" s="1" t="s">
        <v>7788</v>
      </c>
      <c r="I188" s="1">
        <v>1</v>
      </c>
      <c r="J188" s="1">
        <v>2</v>
      </c>
      <c r="K188" s="1" t="s">
        <v>7789</v>
      </c>
      <c r="L188" s="1" t="s">
        <v>22</v>
      </c>
      <c r="M188" s="62">
        <v>2011</v>
      </c>
      <c r="N188" s="1" t="s">
        <v>10795</v>
      </c>
    </row>
    <row r="189" spans="1:14" ht="20.100000000000001" customHeight="1">
      <c r="A189" s="1">
        <v>24</v>
      </c>
      <c r="B189" s="1" t="s">
        <v>14</v>
      </c>
      <c r="C189" s="1" t="s">
        <v>7763</v>
      </c>
      <c r="D189" s="1" t="s">
        <v>311</v>
      </c>
      <c r="E189" s="1" t="s">
        <v>8161</v>
      </c>
      <c r="F189" s="76">
        <v>9780203817438</v>
      </c>
      <c r="G189" s="76">
        <v>9780415600729</v>
      </c>
      <c r="H189" s="1" t="s">
        <v>7764</v>
      </c>
      <c r="I189" s="1">
        <v>1</v>
      </c>
      <c r="J189" s="1">
        <v>1</v>
      </c>
      <c r="K189" s="1" t="s">
        <v>7765</v>
      </c>
      <c r="L189" s="1" t="s">
        <v>22</v>
      </c>
      <c r="M189" s="62">
        <v>2013</v>
      </c>
      <c r="N189" s="1" t="s">
        <v>10761</v>
      </c>
    </row>
    <row r="190" spans="1:14" ht="20.100000000000001" customHeight="1">
      <c r="A190" s="1">
        <v>18</v>
      </c>
      <c r="B190" s="1" t="s">
        <v>14</v>
      </c>
      <c r="C190" s="1" t="s">
        <v>531</v>
      </c>
      <c r="D190" s="1" t="s">
        <v>532</v>
      </c>
      <c r="E190" s="1" t="s">
        <v>10741</v>
      </c>
      <c r="F190" s="76">
        <v>9780203803134</v>
      </c>
      <c r="G190" s="76">
        <v>9781848729001</v>
      </c>
      <c r="H190" s="1" t="s">
        <v>7754</v>
      </c>
      <c r="I190" s="1">
        <v>1</v>
      </c>
      <c r="J190" s="1">
        <v>1</v>
      </c>
      <c r="K190" s="1" t="s">
        <v>10742</v>
      </c>
      <c r="L190" s="1" t="s">
        <v>538</v>
      </c>
      <c r="M190" s="62">
        <v>2012</v>
      </c>
      <c r="N190" s="1" t="s">
        <v>10743</v>
      </c>
    </row>
    <row r="191" spans="1:14" ht="20.100000000000001" customHeight="1">
      <c r="A191" s="1">
        <v>29</v>
      </c>
      <c r="B191" s="1" t="s">
        <v>14</v>
      </c>
      <c r="C191" s="1" t="s">
        <v>7773</v>
      </c>
      <c r="D191" s="1" t="s">
        <v>10775</v>
      </c>
      <c r="E191" s="1" t="s">
        <v>10776</v>
      </c>
      <c r="F191" s="76">
        <v>9780203124642</v>
      </c>
      <c r="G191" s="76">
        <v>9780415696920</v>
      </c>
      <c r="H191" s="1" t="s">
        <v>7774</v>
      </c>
      <c r="I191" s="1">
        <v>1</v>
      </c>
      <c r="J191" s="1">
        <v>1</v>
      </c>
      <c r="K191" s="1" t="s">
        <v>7775</v>
      </c>
      <c r="L191" s="1" t="s">
        <v>22</v>
      </c>
      <c r="M191" s="62">
        <v>2012</v>
      </c>
      <c r="N191" s="1" t="s">
        <v>10777</v>
      </c>
    </row>
    <row r="192" spans="1:14" ht="20.100000000000001" customHeight="1">
      <c r="A192" s="1">
        <v>15</v>
      </c>
      <c r="B192" s="1" t="s">
        <v>14</v>
      </c>
      <c r="C192" s="1" t="s">
        <v>644</v>
      </c>
      <c r="D192" s="1" t="s">
        <v>335</v>
      </c>
      <c r="E192" s="1" t="s">
        <v>10732</v>
      </c>
      <c r="F192" s="76">
        <v>9780203106280</v>
      </c>
      <c r="G192" s="76">
        <v>9780415689007</v>
      </c>
      <c r="H192" s="1" t="s">
        <v>7749</v>
      </c>
      <c r="I192" s="1">
        <v>1</v>
      </c>
      <c r="J192" s="1">
        <v>1</v>
      </c>
      <c r="K192" s="1" t="s">
        <v>10733</v>
      </c>
      <c r="L192" s="1" t="s">
        <v>22</v>
      </c>
      <c r="M192" s="62">
        <v>2012</v>
      </c>
      <c r="N192" s="1" t="s">
        <v>10734</v>
      </c>
    </row>
    <row r="193" spans="1:14" ht="20.100000000000001" customHeight="1">
      <c r="A193" s="1">
        <v>40</v>
      </c>
      <c r="B193" s="1" t="s">
        <v>14</v>
      </c>
      <c r="C193" s="1" t="s">
        <v>334</v>
      </c>
      <c r="D193" s="1" t="s">
        <v>10804</v>
      </c>
      <c r="E193" s="1" t="s">
        <v>10805</v>
      </c>
      <c r="F193" s="76">
        <v>9780203112267</v>
      </c>
      <c r="G193" s="76">
        <v>9780415669061</v>
      </c>
      <c r="H193" s="1" t="s">
        <v>7793</v>
      </c>
      <c r="I193" s="1">
        <v>1</v>
      </c>
      <c r="J193" s="1">
        <v>1</v>
      </c>
      <c r="K193" s="1" t="s">
        <v>7794</v>
      </c>
      <c r="L193" s="1" t="s">
        <v>22</v>
      </c>
      <c r="M193" s="62">
        <v>2012</v>
      </c>
      <c r="N193" s="1" t="s">
        <v>10806</v>
      </c>
    </row>
    <row r="194" spans="1:14" ht="20.100000000000001" customHeight="1">
      <c r="A194" s="1">
        <v>30</v>
      </c>
      <c r="B194" s="1" t="s">
        <v>14</v>
      </c>
      <c r="C194" s="1" t="s">
        <v>7275</v>
      </c>
      <c r="D194" s="1" t="s">
        <v>10778</v>
      </c>
      <c r="E194" s="1" t="s">
        <v>10779</v>
      </c>
      <c r="F194" s="76">
        <v>9780203852422</v>
      </c>
      <c r="G194" s="76">
        <v>9780415879088</v>
      </c>
      <c r="H194" s="1" t="s">
        <v>7776</v>
      </c>
      <c r="I194" s="1">
        <v>1</v>
      </c>
      <c r="J194" s="1">
        <v>1</v>
      </c>
      <c r="K194" s="1" t="s">
        <v>10780</v>
      </c>
      <c r="L194" s="1" t="s">
        <v>22</v>
      </c>
      <c r="M194" s="62">
        <v>2011</v>
      </c>
      <c r="N194" s="1" t="s">
        <v>10781</v>
      </c>
    </row>
    <row r="195" spans="1:14" ht="20.100000000000001" customHeight="1">
      <c r="A195" s="1">
        <v>14</v>
      </c>
      <c r="B195" s="1" t="s">
        <v>14</v>
      </c>
      <c r="C195" s="1" t="s">
        <v>7746</v>
      </c>
      <c r="D195" s="1" t="s">
        <v>10729</v>
      </c>
      <c r="E195" s="1" t="s">
        <v>10730</v>
      </c>
      <c r="F195" s="76">
        <v>9780203583906</v>
      </c>
      <c r="G195" s="76">
        <v>9780415894128</v>
      </c>
      <c r="H195" s="1" t="s">
        <v>7747</v>
      </c>
      <c r="I195" s="1">
        <v>1</v>
      </c>
      <c r="J195" s="1">
        <v>1</v>
      </c>
      <c r="K195" s="1" t="s">
        <v>7748</v>
      </c>
      <c r="L195" s="1" t="s">
        <v>22</v>
      </c>
      <c r="M195" s="62">
        <v>2013</v>
      </c>
      <c r="N195" s="1" t="s">
        <v>10731</v>
      </c>
    </row>
    <row r="196" spans="1:14" ht="20.100000000000001" customHeight="1">
      <c r="A196" s="1">
        <v>4</v>
      </c>
      <c r="B196" s="1" t="s">
        <v>14</v>
      </c>
      <c r="C196" s="1" t="s">
        <v>7723</v>
      </c>
      <c r="D196" s="1" t="s">
        <v>10701</v>
      </c>
      <c r="E196" s="1" t="s">
        <v>10702</v>
      </c>
      <c r="F196" s="76">
        <v>9780203102565</v>
      </c>
      <c r="G196" s="76">
        <v>9780415677141</v>
      </c>
      <c r="H196" s="1" t="s">
        <v>7724</v>
      </c>
      <c r="I196" s="1">
        <v>1</v>
      </c>
      <c r="J196" s="1">
        <v>1</v>
      </c>
      <c r="K196" s="1" t="s">
        <v>7725</v>
      </c>
      <c r="L196" s="1" t="s">
        <v>22</v>
      </c>
      <c r="M196" s="62">
        <v>2012</v>
      </c>
      <c r="N196" s="1" t="s">
        <v>10703</v>
      </c>
    </row>
    <row r="197" spans="1:14" ht="20.100000000000001" customHeight="1">
      <c r="A197" s="1">
        <v>22</v>
      </c>
      <c r="B197" s="1" t="s">
        <v>14</v>
      </c>
      <c r="C197" s="1" t="s">
        <v>7759</v>
      </c>
      <c r="D197" s="1" t="s">
        <v>10754</v>
      </c>
      <c r="E197" s="1" t="s">
        <v>10755</v>
      </c>
      <c r="F197" s="76">
        <v>9780203834091</v>
      </c>
      <c r="G197" s="76">
        <v>9781841697833</v>
      </c>
      <c r="H197" s="1" t="s">
        <v>7760</v>
      </c>
      <c r="I197" s="1">
        <v>1</v>
      </c>
      <c r="J197" s="1">
        <v>1</v>
      </c>
      <c r="K197" s="1" t="s">
        <v>10756</v>
      </c>
      <c r="L197" s="1" t="s">
        <v>538</v>
      </c>
      <c r="M197" s="62">
        <v>2011</v>
      </c>
      <c r="N197" s="1" t="s">
        <v>10757</v>
      </c>
    </row>
    <row r="198" spans="1:14" ht="20.100000000000001" customHeight="1">
      <c r="A198" s="1">
        <v>2</v>
      </c>
      <c r="B198" s="1" t="s">
        <v>14</v>
      </c>
      <c r="C198" s="1" t="s">
        <v>7718</v>
      </c>
      <c r="D198" s="1" t="s">
        <v>10695</v>
      </c>
      <c r="E198" s="1" t="s">
        <v>10696</v>
      </c>
      <c r="F198" s="76">
        <v>9780203874936</v>
      </c>
      <c r="G198" s="76">
        <v>9780415999908</v>
      </c>
      <c r="H198" s="1" t="s">
        <v>7719</v>
      </c>
      <c r="I198" s="1">
        <v>1</v>
      </c>
      <c r="J198" s="1">
        <v>1</v>
      </c>
      <c r="K198" s="1" t="s">
        <v>7720</v>
      </c>
      <c r="L198" s="1" t="s">
        <v>22</v>
      </c>
      <c r="M198" s="62">
        <v>2010</v>
      </c>
      <c r="N198" s="1" t="s">
        <v>10697</v>
      </c>
    </row>
    <row r="199" spans="1:14" ht="20.100000000000001" customHeight="1">
      <c r="A199" s="1">
        <v>17</v>
      </c>
      <c r="B199" s="1" t="s">
        <v>14</v>
      </c>
      <c r="C199" s="1" t="s">
        <v>7751</v>
      </c>
      <c r="D199" s="1" t="s">
        <v>2295</v>
      </c>
      <c r="E199" s="1" t="s">
        <v>10739</v>
      </c>
      <c r="F199" s="76">
        <v>9780203588031</v>
      </c>
      <c r="G199" s="76">
        <v>9780415623438</v>
      </c>
      <c r="H199" s="1" t="s">
        <v>7752</v>
      </c>
      <c r="I199" s="1">
        <v>1</v>
      </c>
      <c r="J199" s="1">
        <v>1</v>
      </c>
      <c r="K199" s="1" t="s">
        <v>7753</v>
      </c>
      <c r="L199" s="1" t="s">
        <v>22</v>
      </c>
      <c r="M199" s="62">
        <v>2013</v>
      </c>
      <c r="N199" s="1" t="s">
        <v>10740</v>
      </c>
    </row>
    <row r="200" spans="1:14" ht="20.100000000000001" customHeight="1">
      <c r="A200" s="1">
        <v>23</v>
      </c>
      <c r="B200" s="1" t="s">
        <v>14</v>
      </c>
      <c r="C200" s="1" t="s">
        <v>5898</v>
      </c>
      <c r="D200" s="1" t="s">
        <v>10758</v>
      </c>
      <c r="E200" s="1" t="s">
        <v>10759</v>
      </c>
      <c r="F200" s="76">
        <v>9780203098448</v>
      </c>
      <c r="G200" s="76">
        <v>9780415492799</v>
      </c>
      <c r="H200" s="1" t="s">
        <v>7761</v>
      </c>
      <c r="I200" s="1">
        <v>1</v>
      </c>
      <c r="J200" s="1">
        <v>1</v>
      </c>
      <c r="K200" s="1" t="s">
        <v>7762</v>
      </c>
      <c r="L200" s="1" t="s">
        <v>22</v>
      </c>
      <c r="M200" s="62">
        <v>2013</v>
      </c>
      <c r="N200" s="1" t="s">
        <v>10760</v>
      </c>
    </row>
    <row r="201" spans="1:14" ht="20.100000000000001" customHeight="1">
      <c r="A201" s="1">
        <v>3</v>
      </c>
      <c r="B201" s="1" t="s">
        <v>14</v>
      </c>
      <c r="C201" s="1" t="s">
        <v>7721</v>
      </c>
      <c r="D201" s="1" t="s">
        <v>1950</v>
      </c>
      <c r="E201" s="1" t="s">
        <v>10698</v>
      </c>
      <c r="F201" s="76">
        <v>9780203803783</v>
      </c>
      <c r="G201" s="76">
        <v>9780415620482</v>
      </c>
      <c r="H201" s="1" t="s">
        <v>7722</v>
      </c>
      <c r="I201" s="1">
        <v>1</v>
      </c>
      <c r="J201" s="1">
        <v>1</v>
      </c>
      <c r="K201" s="1" t="s">
        <v>10699</v>
      </c>
      <c r="L201" s="1" t="s">
        <v>22</v>
      </c>
      <c r="M201" s="62">
        <v>2012</v>
      </c>
      <c r="N201" s="1" t="s">
        <v>10700</v>
      </c>
    </row>
    <row r="202" spans="1:14" ht="20.100000000000001" customHeight="1">
      <c r="A202" s="1">
        <v>5</v>
      </c>
      <c r="B202" s="1" t="s">
        <v>14</v>
      </c>
      <c r="C202" s="1" t="s">
        <v>5855</v>
      </c>
      <c r="D202" s="1" t="s">
        <v>10704</v>
      </c>
      <c r="E202" s="1" t="s">
        <v>10705</v>
      </c>
      <c r="F202" s="76">
        <v>9780203069103</v>
      </c>
      <c r="G202" s="76">
        <v>9780415521444</v>
      </c>
      <c r="H202" s="1" t="s">
        <v>7726</v>
      </c>
      <c r="I202" s="1">
        <v>1</v>
      </c>
      <c r="J202" s="1">
        <v>1</v>
      </c>
      <c r="K202" s="1" t="s">
        <v>7727</v>
      </c>
      <c r="L202" s="1" t="s">
        <v>22</v>
      </c>
      <c r="M202" s="62">
        <v>2013</v>
      </c>
      <c r="N202" s="1" t="s">
        <v>10706</v>
      </c>
    </row>
    <row r="203" spans="1:14" ht="20.100000000000001" customHeight="1">
      <c r="A203" s="1">
        <v>25</v>
      </c>
      <c r="B203" s="1" t="s">
        <v>14</v>
      </c>
      <c r="C203" s="1" t="s">
        <v>7766</v>
      </c>
      <c r="D203" s="1" t="s">
        <v>10762</v>
      </c>
      <c r="E203" s="1" t="s">
        <v>10763</v>
      </c>
      <c r="F203" s="76">
        <v>9780203856086</v>
      </c>
      <c r="G203" s="76">
        <v>9781848720404</v>
      </c>
      <c r="H203" s="1" t="s">
        <v>7767</v>
      </c>
      <c r="I203" s="1">
        <v>1</v>
      </c>
      <c r="J203" s="1">
        <v>1</v>
      </c>
      <c r="K203" s="1" t="s">
        <v>10764</v>
      </c>
      <c r="L203" s="1" t="s">
        <v>538</v>
      </c>
      <c r="M203" s="62">
        <v>2010</v>
      </c>
      <c r="N203" s="1" t="s">
        <v>10765</v>
      </c>
    </row>
    <row r="204" spans="1:14" ht="20.100000000000001" customHeight="1">
      <c r="A204" s="1">
        <v>19</v>
      </c>
      <c r="B204" s="1" t="s">
        <v>14</v>
      </c>
      <c r="C204" s="1" t="s">
        <v>7755</v>
      </c>
      <c r="D204" s="1" t="s">
        <v>10744</v>
      </c>
      <c r="E204" s="1" t="s">
        <v>10745</v>
      </c>
      <c r="F204" s="76">
        <v>9780203817964</v>
      </c>
      <c r="G204" s="76">
        <v>9781848729360</v>
      </c>
      <c r="H204" s="1" t="s">
        <v>7756</v>
      </c>
      <c r="I204" s="1">
        <v>1</v>
      </c>
      <c r="J204" s="1">
        <v>1</v>
      </c>
      <c r="K204" s="1" t="s">
        <v>10746</v>
      </c>
      <c r="L204" s="1" t="s">
        <v>538</v>
      </c>
      <c r="M204" s="62">
        <v>2011</v>
      </c>
      <c r="N204" s="1" t="s">
        <v>10747</v>
      </c>
    </row>
    <row r="205" spans="1:14" ht="20.100000000000001" customHeight="1">
      <c r="A205" s="1">
        <v>11</v>
      </c>
      <c r="B205" s="1" t="s">
        <v>14</v>
      </c>
      <c r="C205" s="1" t="s">
        <v>7351</v>
      </c>
      <c r="D205" s="1" t="s">
        <v>10720</v>
      </c>
      <c r="E205" s="1" t="s">
        <v>10721</v>
      </c>
      <c r="F205" s="76">
        <v>9780203190661</v>
      </c>
      <c r="G205" s="76">
        <v>9780415889896</v>
      </c>
      <c r="H205" s="1" t="s">
        <v>7740</v>
      </c>
      <c r="I205" s="1">
        <v>1</v>
      </c>
      <c r="J205" s="1">
        <v>1</v>
      </c>
      <c r="K205" s="1" t="s">
        <v>10722</v>
      </c>
      <c r="L205" s="1" t="s">
        <v>22</v>
      </c>
      <c r="M205" s="62">
        <v>2012</v>
      </c>
      <c r="N205" s="1" t="s">
        <v>10723</v>
      </c>
    </row>
    <row r="206" spans="1:14" ht="20.100000000000001" customHeight="1">
      <c r="A206" s="1">
        <v>7</v>
      </c>
      <c r="B206" s="1" t="s">
        <v>14</v>
      </c>
      <c r="C206" s="1" t="s">
        <v>7448</v>
      </c>
      <c r="D206" s="1" t="s">
        <v>10709</v>
      </c>
      <c r="E206" s="1" t="s">
        <v>10710</v>
      </c>
      <c r="F206" s="76">
        <v>9780203114865</v>
      </c>
      <c r="G206" s="76">
        <v>9780415507301</v>
      </c>
      <c r="H206" s="1" t="s">
        <v>7731</v>
      </c>
      <c r="I206" s="1">
        <v>1</v>
      </c>
      <c r="J206" s="1">
        <v>1</v>
      </c>
      <c r="K206" s="1" t="s">
        <v>7732</v>
      </c>
      <c r="L206" s="1" t="s">
        <v>22</v>
      </c>
      <c r="M206" s="62">
        <v>2012</v>
      </c>
      <c r="N206" s="1" t="s">
        <v>10711</v>
      </c>
    </row>
    <row r="207" spans="1:14" ht="20.100000000000001" customHeight="1">
      <c r="A207" s="1">
        <v>41</v>
      </c>
      <c r="B207" s="1" t="s">
        <v>14</v>
      </c>
      <c r="C207" s="1" t="s">
        <v>7525</v>
      </c>
      <c r="D207" s="1" t="s">
        <v>10807</v>
      </c>
      <c r="E207" s="1" t="s">
        <v>10808</v>
      </c>
      <c r="F207" s="76">
        <v>9780203070635</v>
      </c>
      <c r="G207" s="76">
        <v>9780415810913</v>
      </c>
      <c r="H207" s="1" t="s">
        <v>7795</v>
      </c>
      <c r="I207" s="1">
        <v>1</v>
      </c>
      <c r="J207" s="1">
        <v>1</v>
      </c>
      <c r="K207" s="1" t="s">
        <v>10809</v>
      </c>
      <c r="L207" s="1" t="s">
        <v>22</v>
      </c>
      <c r="M207" s="62">
        <v>2013</v>
      </c>
      <c r="N207" s="1" t="s">
        <v>10810</v>
      </c>
    </row>
    <row r="208" spans="1:14" ht="20.100000000000001" customHeight="1">
      <c r="A208" s="1">
        <v>20</v>
      </c>
      <c r="B208" s="1" t="s">
        <v>14</v>
      </c>
      <c r="C208" s="1" t="s">
        <v>7525</v>
      </c>
      <c r="D208" s="1" t="s">
        <v>4264</v>
      </c>
      <c r="E208" s="1" t="s">
        <v>4284</v>
      </c>
      <c r="F208" s="76">
        <v>9780203117798</v>
      </c>
      <c r="G208" s="76">
        <v>9780415522502</v>
      </c>
      <c r="H208" s="1" t="s">
        <v>7757</v>
      </c>
      <c r="I208" s="1">
        <v>1</v>
      </c>
      <c r="J208" s="1">
        <v>1</v>
      </c>
      <c r="K208" s="1" t="s">
        <v>10748</v>
      </c>
      <c r="L208" s="1" t="s">
        <v>22</v>
      </c>
      <c r="M208" s="62">
        <v>2012</v>
      </c>
      <c r="N208" s="1" t="s">
        <v>10749</v>
      </c>
    </row>
    <row r="209" spans="1:14" ht="20.100000000000001" customHeight="1">
      <c r="A209" s="1">
        <v>32</v>
      </c>
      <c r="B209" s="1" t="s">
        <v>14</v>
      </c>
      <c r="C209" s="1" t="s">
        <v>1032</v>
      </c>
      <c r="D209" s="1" t="s">
        <v>10785</v>
      </c>
      <c r="E209" s="1" t="s">
        <v>10786</v>
      </c>
      <c r="F209" s="76">
        <v>9781849775168</v>
      </c>
      <c r="G209" s="76">
        <v>9781844077366</v>
      </c>
      <c r="H209" s="1" t="s">
        <v>7779</v>
      </c>
      <c r="I209" s="1">
        <v>1</v>
      </c>
      <c r="J209" s="1">
        <v>1</v>
      </c>
      <c r="K209" s="1" t="s">
        <v>7780</v>
      </c>
      <c r="L209" s="1" t="s">
        <v>22</v>
      </c>
      <c r="M209" s="62">
        <v>2010</v>
      </c>
      <c r="N209" s="1" t="s">
        <v>10787</v>
      </c>
    </row>
    <row r="210" spans="1:14" ht="20.100000000000001" customHeight="1">
      <c r="A210" s="1">
        <v>8</v>
      </c>
      <c r="B210" s="1" t="s">
        <v>14</v>
      </c>
      <c r="C210" s="1" t="s">
        <v>56</v>
      </c>
      <c r="D210" s="1" t="s">
        <v>10712</v>
      </c>
      <c r="E210" s="1" t="s">
        <v>10713</v>
      </c>
      <c r="F210" s="76">
        <v>9780203128473</v>
      </c>
      <c r="G210" s="76">
        <v>9781844077199</v>
      </c>
      <c r="H210" s="1" t="s">
        <v>7733</v>
      </c>
      <c r="I210" s="1">
        <v>1</v>
      </c>
      <c r="J210" s="1">
        <v>1</v>
      </c>
      <c r="K210" s="1" t="s">
        <v>7734</v>
      </c>
      <c r="L210" s="1" t="s">
        <v>22</v>
      </c>
      <c r="M210" s="62">
        <v>2013</v>
      </c>
      <c r="N210" s="1" t="s">
        <v>10714</v>
      </c>
    </row>
  </sheetData>
  <phoneticPr fontId="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9"/>
  <sheetViews>
    <sheetView workbookViewId="0">
      <pane ySplit="1" topLeftCell="A2" activePane="bottomLeft" state="frozen"/>
      <selection activeCell="C1" sqref="C1"/>
      <selection pane="bottomLeft" activeCell="H7" sqref="H7"/>
    </sheetView>
  </sheetViews>
  <sheetFormatPr defaultColWidth="8.88671875" defaultRowHeight="19.95" customHeight="1"/>
  <cols>
    <col min="1" max="1" width="7.33203125" style="81" hidden="1" customWidth="1"/>
    <col min="2" max="2" width="11" style="81" hidden="1" customWidth="1"/>
    <col min="3" max="3" width="30.77734375" style="81" customWidth="1"/>
    <col min="4" max="4" width="18.44140625" style="84" hidden="1" customWidth="1"/>
    <col min="5" max="5" width="14" style="84" hidden="1" customWidth="1"/>
    <col min="6" max="7" width="12.21875" style="81" hidden="1" customWidth="1"/>
    <col min="8" max="8" width="80.6640625" style="81" customWidth="1"/>
    <col min="9" max="10" width="7.33203125" style="81" hidden="1" customWidth="1"/>
    <col min="11" max="11" width="30.77734375" style="81" customWidth="1"/>
    <col min="12" max="12" width="9.44140625" style="81" hidden="1" customWidth="1"/>
    <col min="13" max="13" width="9.44140625" style="85" customWidth="1"/>
    <col min="14" max="14" width="50.77734375" style="89" customWidth="1"/>
    <col min="15" max="15" width="0" style="81" hidden="1" customWidth="1"/>
    <col min="16" max="256" width="8.88671875" style="81"/>
    <col min="257" max="257" width="4.44140625" style="81" customWidth="1"/>
    <col min="258" max="258" width="13" style="81" customWidth="1"/>
    <col min="259" max="259" width="7.33203125" style="81" customWidth="1"/>
    <col min="260" max="260" width="8.88671875" style="81" customWidth="1"/>
    <col min="261" max="261" width="10.21875" style="81" customWidth="1"/>
    <col min="262" max="262" width="13.77734375" style="81" customWidth="1"/>
    <col min="263" max="263" width="12.21875" style="81" customWidth="1"/>
    <col min="264" max="264" width="42.77734375" style="81" customWidth="1"/>
    <col min="265" max="266" width="4.44140625" style="81" customWidth="1"/>
    <col min="267" max="268" width="10.77734375" style="81" customWidth="1"/>
    <col min="269" max="269" width="6.44140625" style="81" customWidth="1"/>
    <col min="270" max="270" width="25.21875" style="81" customWidth="1"/>
    <col min="271" max="512" width="8.88671875" style="81"/>
    <col min="513" max="513" width="4.44140625" style="81" customWidth="1"/>
    <col min="514" max="514" width="13" style="81" customWidth="1"/>
    <col min="515" max="515" width="7.33203125" style="81" customWidth="1"/>
    <col min="516" max="516" width="8.88671875" style="81" customWidth="1"/>
    <col min="517" max="517" width="10.21875" style="81" customWidth="1"/>
    <col min="518" max="518" width="13.77734375" style="81" customWidth="1"/>
    <col min="519" max="519" width="12.21875" style="81" customWidth="1"/>
    <col min="520" max="520" width="42.77734375" style="81" customWidth="1"/>
    <col min="521" max="522" width="4.44140625" style="81" customWidth="1"/>
    <col min="523" max="524" width="10.77734375" style="81" customWidth="1"/>
    <col min="525" max="525" width="6.44140625" style="81" customWidth="1"/>
    <col min="526" max="526" width="25.21875" style="81" customWidth="1"/>
    <col min="527" max="768" width="8.88671875" style="81"/>
    <col min="769" max="769" width="4.44140625" style="81" customWidth="1"/>
    <col min="770" max="770" width="13" style="81" customWidth="1"/>
    <col min="771" max="771" width="7.33203125" style="81" customWidth="1"/>
    <col min="772" max="772" width="8.88671875" style="81" customWidth="1"/>
    <col min="773" max="773" width="10.21875" style="81" customWidth="1"/>
    <col min="774" max="774" width="13.77734375" style="81" customWidth="1"/>
    <col min="775" max="775" width="12.21875" style="81" customWidth="1"/>
    <col min="776" max="776" width="42.77734375" style="81" customWidth="1"/>
    <col min="777" max="778" width="4.44140625" style="81" customWidth="1"/>
    <col min="779" max="780" width="10.77734375" style="81" customWidth="1"/>
    <col min="781" max="781" width="6.44140625" style="81" customWidth="1"/>
    <col min="782" max="782" width="25.21875" style="81" customWidth="1"/>
    <col min="783" max="1024" width="8.88671875" style="81"/>
    <col min="1025" max="1025" width="4.44140625" style="81" customWidth="1"/>
    <col min="1026" max="1026" width="13" style="81" customWidth="1"/>
    <col min="1027" max="1027" width="7.33203125" style="81" customWidth="1"/>
    <col min="1028" max="1028" width="8.88671875" style="81" customWidth="1"/>
    <col min="1029" max="1029" width="10.21875" style="81" customWidth="1"/>
    <col min="1030" max="1030" width="13.77734375" style="81" customWidth="1"/>
    <col min="1031" max="1031" width="12.21875" style="81" customWidth="1"/>
    <col min="1032" max="1032" width="42.77734375" style="81" customWidth="1"/>
    <col min="1033" max="1034" width="4.44140625" style="81" customWidth="1"/>
    <col min="1035" max="1036" width="10.77734375" style="81" customWidth="1"/>
    <col min="1037" max="1037" width="6.44140625" style="81" customWidth="1"/>
    <col min="1038" max="1038" width="25.21875" style="81" customWidth="1"/>
    <col min="1039" max="1280" width="8.88671875" style="81"/>
    <col min="1281" max="1281" width="4.44140625" style="81" customWidth="1"/>
    <col min="1282" max="1282" width="13" style="81" customWidth="1"/>
    <col min="1283" max="1283" width="7.33203125" style="81" customWidth="1"/>
    <col min="1284" max="1284" width="8.88671875" style="81" customWidth="1"/>
    <col min="1285" max="1285" width="10.21875" style="81" customWidth="1"/>
    <col min="1286" max="1286" width="13.77734375" style="81" customWidth="1"/>
    <col min="1287" max="1287" width="12.21875" style="81" customWidth="1"/>
    <col min="1288" max="1288" width="42.77734375" style="81" customWidth="1"/>
    <col min="1289" max="1290" width="4.44140625" style="81" customWidth="1"/>
    <col min="1291" max="1292" width="10.77734375" style="81" customWidth="1"/>
    <col min="1293" max="1293" width="6.44140625" style="81" customWidth="1"/>
    <col min="1294" max="1294" width="25.21875" style="81" customWidth="1"/>
    <col min="1295" max="1536" width="8.88671875" style="81"/>
    <col min="1537" max="1537" width="4.44140625" style="81" customWidth="1"/>
    <col min="1538" max="1538" width="13" style="81" customWidth="1"/>
    <col min="1539" max="1539" width="7.33203125" style="81" customWidth="1"/>
    <col min="1540" max="1540" width="8.88671875" style="81" customWidth="1"/>
    <col min="1541" max="1541" width="10.21875" style="81" customWidth="1"/>
    <col min="1542" max="1542" width="13.77734375" style="81" customWidth="1"/>
    <col min="1543" max="1543" width="12.21875" style="81" customWidth="1"/>
    <col min="1544" max="1544" width="42.77734375" style="81" customWidth="1"/>
    <col min="1545" max="1546" width="4.44140625" style="81" customWidth="1"/>
    <col min="1547" max="1548" width="10.77734375" style="81" customWidth="1"/>
    <col min="1549" max="1549" width="6.44140625" style="81" customWidth="1"/>
    <col min="1550" max="1550" width="25.21875" style="81" customWidth="1"/>
    <col min="1551" max="1792" width="8.88671875" style="81"/>
    <col min="1793" max="1793" width="4.44140625" style="81" customWidth="1"/>
    <col min="1794" max="1794" width="13" style="81" customWidth="1"/>
    <col min="1795" max="1795" width="7.33203125" style="81" customWidth="1"/>
    <col min="1796" max="1796" width="8.88671875" style="81" customWidth="1"/>
    <col min="1797" max="1797" width="10.21875" style="81" customWidth="1"/>
    <col min="1798" max="1798" width="13.77734375" style="81" customWidth="1"/>
    <col min="1799" max="1799" width="12.21875" style="81" customWidth="1"/>
    <col min="1800" max="1800" width="42.77734375" style="81" customWidth="1"/>
    <col min="1801" max="1802" width="4.44140625" style="81" customWidth="1"/>
    <col min="1803" max="1804" width="10.77734375" style="81" customWidth="1"/>
    <col min="1805" max="1805" width="6.44140625" style="81" customWidth="1"/>
    <col min="1806" max="1806" width="25.21875" style="81" customWidth="1"/>
    <col min="1807" max="2048" width="8.88671875" style="81"/>
    <col min="2049" max="2049" width="4.44140625" style="81" customWidth="1"/>
    <col min="2050" max="2050" width="13" style="81" customWidth="1"/>
    <col min="2051" max="2051" width="7.33203125" style="81" customWidth="1"/>
    <col min="2052" max="2052" width="8.88671875" style="81" customWidth="1"/>
    <col min="2053" max="2053" width="10.21875" style="81" customWidth="1"/>
    <col min="2054" max="2054" width="13.77734375" style="81" customWidth="1"/>
    <col min="2055" max="2055" width="12.21875" style="81" customWidth="1"/>
    <col min="2056" max="2056" width="42.77734375" style="81" customWidth="1"/>
    <col min="2057" max="2058" width="4.44140625" style="81" customWidth="1"/>
    <col min="2059" max="2060" width="10.77734375" style="81" customWidth="1"/>
    <col min="2061" max="2061" width="6.44140625" style="81" customWidth="1"/>
    <col min="2062" max="2062" width="25.21875" style="81" customWidth="1"/>
    <col min="2063" max="2304" width="8.88671875" style="81"/>
    <col min="2305" max="2305" width="4.44140625" style="81" customWidth="1"/>
    <col min="2306" max="2306" width="13" style="81" customWidth="1"/>
    <col min="2307" max="2307" width="7.33203125" style="81" customWidth="1"/>
    <col min="2308" max="2308" width="8.88671875" style="81" customWidth="1"/>
    <col min="2309" max="2309" width="10.21875" style="81" customWidth="1"/>
    <col min="2310" max="2310" width="13.77734375" style="81" customWidth="1"/>
    <col min="2311" max="2311" width="12.21875" style="81" customWidth="1"/>
    <col min="2312" max="2312" width="42.77734375" style="81" customWidth="1"/>
    <col min="2313" max="2314" width="4.44140625" style="81" customWidth="1"/>
    <col min="2315" max="2316" width="10.77734375" style="81" customWidth="1"/>
    <col min="2317" max="2317" width="6.44140625" style="81" customWidth="1"/>
    <col min="2318" max="2318" width="25.21875" style="81" customWidth="1"/>
    <col min="2319" max="2560" width="8.88671875" style="81"/>
    <col min="2561" max="2561" width="4.44140625" style="81" customWidth="1"/>
    <col min="2562" max="2562" width="13" style="81" customWidth="1"/>
    <col min="2563" max="2563" width="7.33203125" style="81" customWidth="1"/>
    <col min="2564" max="2564" width="8.88671875" style="81" customWidth="1"/>
    <col min="2565" max="2565" width="10.21875" style="81" customWidth="1"/>
    <col min="2566" max="2566" width="13.77734375" style="81" customWidth="1"/>
    <col min="2567" max="2567" width="12.21875" style="81" customWidth="1"/>
    <col min="2568" max="2568" width="42.77734375" style="81" customWidth="1"/>
    <col min="2569" max="2570" width="4.44140625" style="81" customWidth="1"/>
    <col min="2571" max="2572" width="10.77734375" style="81" customWidth="1"/>
    <col min="2573" max="2573" width="6.44140625" style="81" customWidth="1"/>
    <col min="2574" max="2574" width="25.21875" style="81" customWidth="1"/>
    <col min="2575" max="2816" width="8.88671875" style="81"/>
    <col min="2817" max="2817" width="4.44140625" style="81" customWidth="1"/>
    <col min="2818" max="2818" width="13" style="81" customWidth="1"/>
    <col min="2819" max="2819" width="7.33203125" style="81" customWidth="1"/>
    <col min="2820" max="2820" width="8.88671875" style="81" customWidth="1"/>
    <col min="2821" max="2821" width="10.21875" style="81" customWidth="1"/>
    <col min="2822" max="2822" width="13.77734375" style="81" customWidth="1"/>
    <col min="2823" max="2823" width="12.21875" style="81" customWidth="1"/>
    <col min="2824" max="2824" width="42.77734375" style="81" customWidth="1"/>
    <col min="2825" max="2826" width="4.44140625" style="81" customWidth="1"/>
    <col min="2827" max="2828" width="10.77734375" style="81" customWidth="1"/>
    <col min="2829" max="2829" width="6.44140625" style="81" customWidth="1"/>
    <col min="2830" max="2830" width="25.21875" style="81" customWidth="1"/>
    <col min="2831" max="3072" width="8.88671875" style="81"/>
    <col min="3073" max="3073" width="4.44140625" style="81" customWidth="1"/>
    <col min="3074" max="3074" width="13" style="81" customWidth="1"/>
    <col min="3075" max="3075" width="7.33203125" style="81" customWidth="1"/>
    <col min="3076" max="3076" width="8.88671875" style="81" customWidth="1"/>
    <col min="3077" max="3077" width="10.21875" style="81" customWidth="1"/>
    <col min="3078" max="3078" width="13.77734375" style="81" customWidth="1"/>
    <col min="3079" max="3079" width="12.21875" style="81" customWidth="1"/>
    <col min="3080" max="3080" width="42.77734375" style="81" customWidth="1"/>
    <col min="3081" max="3082" width="4.44140625" style="81" customWidth="1"/>
    <col min="3083" max="3084" width="10.77734375" style="81" customWidth="1"/>
    <col min="3085" max="3085" width="6.44140625" style="81" customWidth="1"/>
    <col min="3086" max="3086" width="25.21875" style="81" customWidth="1"/>
    <col min="3087" max="3328" width="8.88671875" style="81"/>
    <col min="3329" max="3329" width="4.44140625" style="81" customWidth="1"/>
    <col min="3330" max="3330" width="13" style="81" customWidth="1"/>
    <col min="3331" max="3331" width="7.33203125" style="81" customWidth="1"/>
    <col min="3332" max="3332" width="8.88671875" style="81" customWidth="1"/>
    <col min="3333" max="3333" width="10.21875" style="81" customWidth="1"/>
    <col min="3334" max="3334" width="13.77734375" style="81" customWidth="1"/>
    <col min="3335" max="3335" width="12.21875" style="81" customWidth="1"/>
    <col min="3336" max="3336" width="42.77734375" style="81" customWidth="1"/>
    <col min="3337" max="3338" width="4.44140625" style="81" customWidth="1"/>
    <col min="3339" max="3340" width="10.77734375" style="81" customWidth="1"/>
    <col min="3341" max="3341" width="6.44140625" style="81" customWidth="1"/>
    <col min="3342" max="3342" width="25.21875" style="81" customWidth="1"/>
    <col min="3343" max="3584" width="8.88671875" style="81"/>
    <col min="3585" max="3585" width="4.44140625" style="81" customWidth="1"/>
    <col min="3586" max="3586" width="13" style="81" customWidth="1"/>
    <col min="3587" max="3587" width="7.33203125" style="81" customWidth="1"/>
    <col min="3588" max="3588" width="8.88671875" style="81" customWidth="1"/>
    <col min="3589" max="3589" width="10.21875" style="81" customWidth="1"/>
    <col min="3590" max="3590" width="13.77734375" style="81" customWidth="1"/>
    <col min="3591" max="3591" width="12.21875" style="81" customWidth="1"/>
    <col min="3592" max="3592" width="42.77734375" style="81" customWidth="1"/>
    <col min="3593" max="3594" width="4.44140625" style="81" customWidth="1"/>
    <col min="3595" max="3596" width="10.77734375" style="81" customWidth="1"/>
    <col min="3597" max="3597" width="6.44140625" style="81" customWidth="1"/>
    <col min="3598" max="3598" width="25.21875" style="81" customWidth="1"/>
    <col min="3599" max="3840" width="8.88671875" style="81"/>
    <col min="3841" max="3841" width="4.44140625" style="81" customWidth="1"/>
    <col min="3842" max="3842" width="13" style="81" customWidth="1"/>
    <col min="3843" max="3843" width="7.33203125" style="81" customWidth="1"/>
    <col min="3844" max="3844" width="8.88671875" style="81" customWidth="1"/>
    <col min="3845" max="3845" width="10.21875" style="81" customWidth="1"/>
    <col min="3846" max="3846" width="13.77734375" style="81" customWidth="1"/>
    <col min="3847" max="3847" width="12.21875" style="81" customWidth="1"/>
    <col min="3848" max="3848" width="42.77734375" style="81" customWidth="1"/>
    <col min="3849" max="3850" width="4.44140625" style="81" customWidth="1"/>
    <col min="3851" max="3852" width="10.77734375" style="81" customWidth="1"/>
    <col min="3853" max="3853" width="6.44140625" style="81" customWidth="1"/>
    <col min="3854" max="3854" width="25.21875" style="81" customWidth="1"/>
    <col min="3855" max="4096" width="8.88671875" style="81"/>
    <col min="4097" max="4097" width="4.44140625" style="81" customWidth="1"/>
    <col min="4098" max="4098" width="13" style="81" customWidth="1"/>
    <col min="4099" max="4099" width="7.33203125" style="81" customWidth="1"/>
    <col min="4100" max="4100" width="8.88671875" style="81" customWidth="1"/>
    <col min="4101" max="4101" width="10.21875" style="81" customWidth="1"/>
    <col min="4102" max="4102" width="13.77734375" style="81" customWidth="1"/>
    <col min="4103" max="4103" width="12.21875" style="81" customWidth="1"/>
    <col min="4104" max="4104" width="42.77734375" style="81" customWidth="1"/>
    <col min="4105" max="4106" width="4.44140625" style="81" customWidth="1"/>
    <col min="4107" max="4108" width="10.77734375" style="81" customWidth="1"/>
    <col min="4109" max="4109" width="6.44140625" style="81" customWidth="1"/>
    <col min="4110" max="4110" width="25.21875" style="81" customWidth="1"/>
    <col min="4111" max="4352" width="8.88671875" style="81"/>
    <col min="4353" max="4353" width="4.44140625" style="81" customWidth="1"/>
    <col min="4354" max="4354" width="13" style="81" customWidth="1"/>
    <col min="4355" max="4355" width="7.33203125" style="81" customWidth="1"/>
    <col min="4356" max="4356" width="8.88671875" style="81" customWidth="1"/>
    <col min="4357" max="4357" width="10.21875" style="81" customWidth="1"/>
    <col min="4358" max="4358" width="13.77734375" style="81" customWidth="1"/>
    <col min="4359" max="4359" width="12.21875" style="81" customWidth="1"/>
    <col min="4360" max="4360" width="42.77734375" style="81" customWidth="1"/>
    <col min="4361" max="4362" width="4.44140625" style="81" customWidth="1"/>
    <col min="4363" max="4364" width="10.77734375" style="81" customWidth="1"/>
    <col min="4365" max="4365" width="6.44140625" style="81" customWidth="1"/>
    <col min="4366" max="4366" width="25.21875" style="81" customWidth="1"/>
    <col min="4367" max="4608" width="8.88671875" style="81"/>
    <col min="4609" max="4609" width="4.44140625" style="81" customWidth="1"/>
    <col min="4610" max="4610" width="13" style="81" customWidth="1"/>
    <col min="4611" max="4611" width="7.33203125" style="81" customWidth="1"/>
    <col min="4612" max="4612" width="8.88671875" style="81" customWidth="1"/>
    <col min="4613" max="4613" width="10.21875" style="81" customWidth="1"/>
    <col min="4614" max="4614" width="13.77734375" style="81" customWidth="1"/>
    <col min="4615" max="4615" width="12.21875" style="81" customWidth="1"/>
    <col min="4616" max="4616" width="42.77734375" style="81" customWidth="1"/>
    <col min="4617" max="4618" width="4.44140625" style="81" customWidth="1"/>
    <col min="4619" max="4620" width="10.77734375" style="81" customWidth="1"/>
    <col min="4621" max="4621" width="6.44140625" style="81" customWidth="1"/>
    <col min="4622" max="4622" width="25.21875" style="81" customWidth="1"/>
    <col min="4623" max="4864" width="8.88671875" style="81"/>
    <col min="4865" max="4865" width="4.44140625" style="81" customWidth="1"/>
    <col min="4866" max="4866" width="13" style="81" customWidth="1"/>
    <col min="4867" max="4867" width="7.33203125" style="81" customWidth="1"/>
    <col min="4868" max="4868" width="8.88671875" style="81" customWidth="1"/>
    <col min="4869" max="4869" width="10.21875" style="81" customWidth="1"/>
    <col min="4870" max="4870" width="13.77734375" style="81" customWidth="1"/>
    <col min="4871" max="4871" width="12.21875" style="81" customWidth="1"/>
    <col min="4872" max="4872" width="42.77734375" style="81" customWidth="1"/>
    <col min="4873" max="4874" width="4.44140625" style="81" customWidth="1"/>
    <col min="4875" max="4876" width="10.77734375" style="81" customWidth="1"/>
    <col min="4877" max="4877" width="6.44140625" style="81" customWidth="1"/>
    <col min="4878" max="4878" width="25.21875" style="81" customWidth="1"/>
    <col min="4879" max="5120" width="8.88671875" style="81"/>
    <col min="5121" max="5121" width="4.44140625" style="81" customWidth="1"/>
    <col min="5122" max="5122" width="13" style="81" customWidth="1"/>
    <col min="5123" max="5123" width="7.33203125" style="81" customWidth="1"/>
    <col min="5124" max="5124" width="8.88671875" style="81" customWidth="1"/>
    <col min="5125" max="5125" width="10.21875" style="81" customWidth="1"/>
    <col min="5126" max="5126" width="13.77734375" style="81" customWidth="1"/>
    <col min="5127" max="5127" width="12.21875" style="81" customWidth="1"/>
    <col min="5128" max="5128" width="42.77734375" style="81" customWidth="1"/>
    <col min="5129" max="5130" width="4.44140625" style="81" customWidth="1"/>
    <col min="5131" max="5132" width="10.77734375" style="81" customWidth="1"/>
    <col min="5133" max="5133" width="6.44140625" style="81" customWidth="1"/>
    <col min="5134" max="5134" width="25.21875" style="81" customWidth="1"/>
    <col min="5135" max="5376" width="8.88671875" style="81"/>
    <col min="5377" max="5377" width="4.44140625" style="81" customWidth="1"/>
    <col min="5378" max="5378" width="13" style="81" customWidth="1"/>
    <col min="5379" max="5379" width="7.33203125" style="81" customWidth="1"/>
    <col min="5380" max="5380" width="8.88671875" style="81" customWidth="1"/>
    <col min="5381" max="5381" width="10.21875" style="81" customWidth="1"/>
    <col min="5382" max="5382" width="13.77734375" style="81" customWidth="1"/>
    <col min="5383" max="5383" width="12.21875" style="81" customWidth="1"/>
    <col min="5384" max="5384" width="42.77734375" style="81" customWidth="1"/>
    <col min="5385" max="5386" width="4.44140625" style="81" customWidth="1"/>
    <col min="5387" max="5388" width="10.77734375" style="81" customWidth="1"/>
    <col min="5389" max="5389" width="6.44140625" style="81" customWidth="1"/>
    <col min="5390" max="5390" width="25.21875" style="81" customWidth="1"/>
    <col min="5391" max="5632" width="8.88671875" style="81"/>
    <col min="5633" max="5633" width="4.44140625" style="81" customWidth="1"/>
    <col min="5634" max="5634" width="13" style="81" customWidth="1"/>
    <col min="5635" max="5635" width="7.33203125" style="81" customWidth="1"/>
    <col min="5636" max="5636" width="8.88671875" style="81" customWidth="1"/>
    <col min="5637" max="5637" width="10.21875" style="81" customWidth="1"/>
    <col min="5638" max="5638" width="13.77734375" style="81" customWidth="1"/>
    <col min="5639" max="5639" width="12.21875" style="81" customWidth="1"/>
    <col min="5640" max="5640" width="42.77734375" style="81" customWidth="1"/>
    <col min="5641" max="5642" width="4.44140625" style="81" customWidth="1"/>
    <col min="5643" max="5644" width="10.77734375" style="81" customWidth="1"/>
    <col min="5645" max="5645" width="6.44140625" style="81" customWidth="1"/>
    <col min="5646" max="5646" width="25.21875" style="81" customWidth="1"/>
    <col min="5647" max="5888" width="8.88671875" style="81"/>
    <col min="5889" max="5889" width="4.44140625" style="81" customWidth="1"/>
    <col min="5890" max="5890" width="13" style="81" customWidth="1"/>
    <col min="5891" max="5891" width="7.33203125" style="81" customWidth="1"/>
    <col min="5892" max="5892" width="8.88671875" style="81" customWidth="1"/>
    <col min="5893" max="5893" width="10.21875" style="81" customWidth="1"/>
    <col min="5894" max="5894" width="13.77734375" style="81" customWidth="1"/>
    <col min="5895" max="5895" width="12.21875" style="81" customWidth="1"/>
    <col min="5896" max="5896" width="42.77734375" style="81" customWidth="1"/>
    <col min="5897" max="5898" width="4.44140625" style="81" customWidth="1"/>
    <col min="5899" max="5900" width="10.77734375" style="81" customWidth="1"/>
    <col min="5901" max="5901" width="6.44140625" style="81" customWidth="1"/>
    <col min="5902" max="5902" width="25.21875" style="81" customWidth="1"/>
    <col min="5903" max="6144" width="8.88671875" style="81"/>
    <col min="6145" max="6145" width="4.44140625" style="81" customWidth="1"/>
    <col min="6146" max="6146" width="13" style="81" customWidth="1"/>
    <col min="6147" max="6147" width="7.33203125" style="81" customWidth="1"/>
    <col min="6148" max="6148" width="8.88671875" style="81" customWidth="1"/>
    <col min="6149" max="6149" width="10.21875" style="81" customWidth="1"/>
    <col min="6150" max="6150" width="13.77734375" style="81" customWidth="1"/>
    <col min="6151" max="6151" width="12.21875" style="81" customWidth="1"/>
    <col min="6152" max="6152" width="42.77734375" style="81" customWidth="1"/>
    <col min="6153" max="6154" width="4.44140625" style="81" customWidth="1"/>
    <col min="6155" max="6156" width="10.77734375" style="81" customWidth="1"/>
    <col min="6157" max="6157" width="6.44140625" style="81" customWidth="1"/>
    <col min="6158" max="6158" width="25.21875" style="81" customWidth="1"/>
    <col min="6159" max="6400" width="8.88671875" style="81"/>
    <col min="6401" max="6401" width="4.44140625" style="81" customWidth="1"/>
    <col min="6402" max="6402" width="13" style="81" customWidth="1"/>
    <col min="6403" max="6403" width="7.33203125" style="81" customWidth="1"/>
    <col min="6404" max="6404" width="8.88671875" style="81" customWidth="1"/>
    <col min="6405" max="6405" width="10.21875" style="81" customWidth="1"/>
    <col min="6406" max="6406" width="13.77734375" style="81" customWidth="1"/>
    <col min="6407" max="6407" width="12.21875" style="81" customWidth="1"/>
    <col min="6408" max="6408" width="42.77734375" style="81" customWidth="1"/>
    <col min="6409" max="6410" width="4.44140625" style="81" customWidth="1"/>
    <col min="6411" max="6412" width="10.77734375" style="81" customWidth="1"/>
    <col min="6413" max="6413" width="6.44140625" style="81" customWidth="1"/>
    <col min="6414" max="6414" width="25.21875" style="81" customWidth="1"/>
    <col min="6415" max="6656" width="8.88671875" style="81"/>
    <col min="6657" max="6657" width="4.44140625" style="81" customWidth="1"/>
    <col min="6658" max="6658" width="13" style="81" customWidth="1"/>
    <col min="6659" max="6659" width="7.33203125" style="81" customWidth="1"/>
    <col min="6660" max="6660" width="8.88671875" style="81" customWidth="1"/>
    <col min="6661" max="6661" width="10.21875" style="81" customWidth="1"/>
    <col min="6662" max="6662" width="13.77734375" style="81" customWidth="1"/>
    <col min="6663" max="6663" width="12.21875" style="81" customWidth="1"/>
    <col min="6664" max="6664" width="42.77734375" style="81" customWidth="1"/>
    <col min="6665" max="6666" width="4.44140625" style="81" customWidth="1"/>
    <col min="6667" max="6668" width="10.77734375" style="81" customWidth="1"/>
    <col min="6669" max="6669" width="6.44140625" style="81" customWidth="1"/>
    <col min="6670" max="6670" width="25.21875" style="81" customWidth="1"/>
    <col min="6671" max="6912" width="8.88671875" style="81"/>
    <col min="6913" max="6913" width="4.44140625" style="81" customWidth="1"/>
    <col min="6914" max="6914" width="13" style="81" customWidth="1"/>
    <col min="6915" max="6915" width="7.33203125" style="81" customWidth="1"/>
    <col min="6916" max="6916" width="8.88671875" style="81" customWidth="1"/>
    <col min="6917" max="6917" width="10.21875" style="81" customWidth="1"/>
    <col min="6918" max="6918" width="13.77734375" style="81" customWidth="1"/>
    <col min="6919" max="6919" width="12.21875" style="81" customWidth="1"/>
    <col min="6920" max="6920" width="42.77734375" style="81" customWidth="1"/>
    <col min="6921" max="6922" width="4.44140625" style="81" customWidth="1"/>
    <col min="6923" max="6924" width="10.77734375" style="81" customWidth="1"/>
    <col min="6925" max="6925" width="6.44140625" style="81" customWidth="1"/>
    <col min="6926" max="6926" width="25.21875" style="81" customWidth="1"/>
    <col min="6927" max="7168" width="8.88671875" style="81"/>
    <col min="7169" max="7169" width="4.44140625" style="81" customWidth="1"/>
    <col min="7170" max="7170" width="13" style="81" customWidth="1"/>
    <col min="7171" max="7171" width="7.33203125" style="81" customWidth="1"/>
    <col min="7172" max="7172" width="8.88671875" style="81" customWidth="1"/>
    <col min="7173" max="7173" width="10.21875" style="81" customWidth="1"/>
    <col min="7174" max="7174" width="13.77734375" style="81" customWidth="1"/>
    <col min="7175" max="7175" width="12.21875" style="81" customWidth="1"/>
    <col min="7176" max="7176" width="42.77734375" style="81" customWidth="1"/>
    <col min="7177" max="7178" width="4.44140625" style="81" customWidth="1"/>
    <col min="7179" max="7180" width="10.77734375" style="81" customWidth="1"/>
    <col min="7181" max="7181" width="6.44140625" style="81" customWidth="1"/>
    <col min="7182" max="7182" width="25.21875" style="81" customWidth="1"/>
    <col min="7183" max="7424" width="8.88671875" style="81"/>
    <col min="7425" max="7425" width="4.44140625" style="81" customWidth="1"/>
    <col min="7426" max="7426" width="13" style="81" customWidth="1"/>
    <col min="7427" max="7427" width="7.33203125" style="81" customWidth="1"/>
    <col min="7428" max="7428" width="8.88671875" style="81" customWidth="1"/>
    <col min="7429" max="7429" width="10.21875" style="81" customWidth="1"/>
    <col min="7430" max="7430" width="13.77734375" style="81" customWidth="1"/>
    <col min="7431" max="7431" width="12.21875" style="81" customWidth="1"/>
    <col min="7432" max="7432" width="42.77734375" style="81" customWidth="1"/>
    <col min="7433" max="7434" width="4.44140625" style="81" customWidth="1"/>
    <col min="7435" max="7436" width="10.77734375" style="81" customWidth="1"/>
    <col min="7437" max="7437" width="6.44140625" style="81" customWidth="1"/>
    <col min="7438" max="7438" width="25.21875" style="81" customWidth="1"/>
    <col min="7439" max="7680" width="8.88671875" style="81"/>
    <col min="7681" max="7681" width="4.44140625" style="81" customWidth="1"/>
    <col min="7682" max="7682" width="13" style="81" customWidth="1"/>
    <col min="7683" max="7683" width="7.33203125" style="81" customWidth="1"/>
    <col min="7684" max="7684" width="8.88671875" style="81" customWidth="1"/>
    <col min="7685" max="7685" width="10.21875" style="81" customWidth="1"/>
    <col min="7686" max="7686" width="13.77734375" style="81" customWidth="1"/>
    <col min="7687" max="7687" width="12.21875" style="81" customWidth="1"/>
    <col min="7688" max="7688" width="42.77734375" style="81" customWidth="1"/>
    <col min="7689" max="7690" width="4.44140625" style="81" customWidth="1"/>
    <col min="7691" max="7692" width="10.77734375" style="81" customWidth="1"/>
    <col min="7693" max="7693" width="6.44140625" style="81" customWidth="1"/>
    <col min="7694" max="7694" width="25.21875" style="81" customWidth="1"/>
    <col min="7695" max="7936" width="8.88671875" style="81"/>
    <col min="7937" max="7937" width="4.44140625" style="81" customWidth="1"/>
    <col min="7938" max="7938" width="13" style="81" customWidth="1"/>
    <col min="7939" max="7939" width="7.33203125" style="81" customWidth="1"/>
    <col min="7940" max="7940" width="8.88671875" style="81" customWidth="1"/>
    <col min="7941" max="7941" width="10.21875" style="81" customWidth="1"/>
    <col min="7942" max="7942" width="13.77734375" style="81" customWidth="1"/>
    <col min="7943" max="7943" width="12.21875" style="81" customWidth="1"/>
    <col min="7944" max="7944" width="42.77734375" style="81" customWidth="1"/>
    <col min="7945" max="7946" width="4.44140625" style="81" customWidth="1"/>
    <col min="7947" max="7948" width="10.77734375" style="81" customWidth="1"/>
    <col min="7949" max="7949" width="6.44140625" style="81" customWidth="1"/>
    <col min="7950" max="7950" width="25.21875" style="81" customWidth="1"/>
    <col min="7951" max="8192" width="8.88671875" style="81"/>
    <col min="8193" max="8193" width="4.44140625" style="81" customWidth="1"/>
    <col min="8194" max="8194" width="13" style="81" customWidth="1"/>
    <col min="8195" max="8195" width="7.33203125" style="81" customWidth="1"/>
    <col min="8196" max="8196" width="8.88671875" style="81" customWidth="1"/>
    <col min="8197" max="8197" width="10.21875" style="81" customWidth="1"/>
    <col min="8198" max="8198" width="13.77734375" style="81" customWidth="1"/>
    <col min="8199" max="8199" width="12.21875" style="81" customWidth="1"/>
    <col min="8200" max="8200" width="42.77734375" style="81" customWidth="1"/>
    <col min="8201" max="8202" width="4.44140625" style="81" customWidth="1"/>
    <col min="8203" max="8204" width="10.77734375" style="81" customWidth="1"/>
    <col min="8205" max="8205" width="6.44140625" style="81" customWidth="1"/>
    <col min="8206" max="8206" width="25.21875" style="81" customWidth="1"/>
    <col min="8207" max="8448" width="8.88671875" style="81"/>
    <col min="8449" max="8449" width="4.44140625" style="81" customWidth="1"/>
    <col min="8450" max="8450" width="13" style="81" customWidth="1"/>
    <col min="8451" max="8451" width="7.33203125" style="81" customWidth="1"/>
    <col min="8452" max="8452" width="8.88671875" style="81" customWidth="1"/>
    <col min="8453" max="8453" width="10.21875" style="81" customWidth="1"/>
    <col min="8454" max="8454" width="13.77734375" style="81" customWidth="1"/>
    <col min="8455" max="8455" width="12.21875" style="81" customWidth="1"/>
    <col min="8456" max="8456" width="42.77734375" style="81" customWidth="1"/>
    <col min="8457" max="8458" width="4.44140625" style="81" customWidth="1"/>
    <col min="8459" max="8460" width="10.77734375" style="81" customWidth="1"/>
    <col min="8461" max="8461" width="6.44140625" style="81" customWidth="1"/>
    <col min="8462" max="8462" width="25.21875" style="81" customWidth="1"/>
    <col min="8463" max="8704" width="8.88671875" style="81"/>
    <col min="8705" max="8705" width="4.44140625" style="81" customWidth="1"/>
    <col min="8706" max="8706" width="13" style="81" customWidth="1"/>
    <col min="8707" max="8707" width="7.33203125" style="81" customWidth="1"/>
    <col min="8708" max="8708" width="8.88671875" style="81" customWidth="1"/>
    <col min="8709" max="8709" width="10.21875" style="81" customWidth="1"/>
    <col min="8710" max="8710" width="13.77734375" style="81" customWidth="1"/>
    <col min="8711" max="8711" width="12.21875" style="81" customWidth="1"/>
    <col min="8712" max="8712" width="42.77734375" style="81" customWidth="1"/>
    <col min="8713" max="8714" width="4.44140625" style="81" customWidth="1"/>
    <col min="8715" max="8716" width="10.77734375" style="81" customWidth="1"/>
    <col min="8717" max="8717" width="6.44140625" style="81" customWidth="1"/>
    <col min="8718" max="8718" width="25.21875" style="81" customWidth="1"/>
    <col min="8719" max="8960" width="8.88671875" style="81"/>
    <col min="8961" max="8961" width="4.44140625" style="81" customWidth="1"/>
    <col min="8962" max="8962" width="13" style="81" customWidth="1"/>
    <col min="8963" max="8963" width="7.33203125" style="81" customWidth="1"/>
    <col min="8964" max="8964" width="8.88671875" style="81" customWidth="1"/>
    <col min="8965" max="8965" width="10.21875" style="81" customWidth="1"/>
    <col min="8966" max="8966" width="13.77734375" style="81" customWidth="1"/>
    <col min="8967" max="8967" width="12.21875" style="81" customWidth="1"/>
    <col min="8968" max="8968" width="42.77734375" style="81" customWidth="1"/>
    <col min="8969" max="8970" width="4.44140625" style="81" customWidth="1"/>
    <col min="8971" max="8972" width="10.77734375" style="81" customWidth="1"/>
    <col min="8973" max="8973" width="6.44140625" style="81" customWidth="1"/>
    <col min="8974" max="8974" width="25.21875" style="81" customWidth="1"/>
    <col min="8975" max="9216" width="8.88671875" style="81"/>
    <col min="9217" max="9217" width="4.44140625" style="81" customWidth="1"/>
    <col min="9218" max="9218" width="13" style="81" customWidth="1"/>
    <col min="9219" max="9219" width="7.33203125" style="81" customWidth="1"/>
    <col min="9220" max="9220" width="8.88671875" style="81" customWidth="1"/>
    <col min="9221" max="9221" width="10.21875" style="81" customWidth="1"/>
    <col min="9222" max="9222" width="13.77734375" style="81" customWidth="1"/>
    <col min="9223" max="9223" width="12.21875" style="81" customWidth="1"/>
    <col min="9224" max="9224" width="42.77734375" style="81" customWidth="1"/>
    <col min="9225" max="9226" width="4.44140625" style="81" customWidth="1"/>
    <col min="9227" max="9228" width="10.77734375" style="81" customWidth="1"/>
    <col min="9229" max="9229" width="6.44140625" style="81" customWidth="1"/>
    <col min="9230" max="9230" width="25.21875" style="81" customWidth="1"/>
    <col min="9231" max="9472" width="8.88671875" style="81"/>
    <col min="9473" max="9473" width="4.44140625" style="81" customWidth="1"/>
    <col min="9474" max="9474" width="13" style="81" customWidth="1"/>
    <col min="9475" max="9475" width="7.33203125" style="81" customWidth="1"/>
    <col min="9476" max="9476" width="8.88671875" style="81" customWidth="1"/>
    <col min="9477" max="9477" width="10.21875" style="81" customWidth="1"/>
    <col min="9478" max="9478" width="13.77734375" style="81" customWidth="1"/>
    <col min="9479" max="9479" width="12.21875" style="81" customWidth="1"/>
    <col min="9480" max="9480" width="42.77734375" style="81" customWidth="1"/>
    <col min="9481" max="9482" width="4.44140625" style="81" customWidth="1"/>
    <col min="9483" max="9484" width="10.77734375" style="81" customWidth="1"/>
    <col min="9485" max="9485" width="6.44140625" style="81" customWidth="1"/>
    <col min="9486" max="9486" width="25.21875" style="81" customWidth="1"/>
    <col min="9487" max="9728" width="8.88671875" style="81"/>
    <col min="9729" max="9729" width="4.44140625" style="81" customWidth="1"/>
    <col min="9730" max="9730" width="13" style="81" customWidth="1"/>
    <col min="9731" max="9731" width="7.33203125" style="81" customWidth="1"/>
    <col min="9732" max="9732" width="8.88671875" style="81" customWidth="1"/>
    <col min="9733" max="9733" width="10.21875" style="81" customWidth="1"/>
    <col min="9734" max="9734" width="13.77734375" style="81" customWidth="1"/>
    <col min="9735" max="9735" width="12.21875" style="81" customWidth="1"/>
    <col min="9736" max="9736" width="42.77734375" style="81" customWidth="1"/>
    <col min="9737" max="9738" width="4.44140625" style="81" customWidth="1"/>
    <col min="9739" max="9740" width="10.77734375" style="81" customWidth="1"/>
    <col min="9741" max="9741" width="6.44140625" style="81" customWidth="1"/>
    <col min="9742" max="9742" width="25.21875" style="81" customWidth="1"/>
    <col min="9743" max="9984" width="8.88671875" style="81"/>
    <col min="9985" max="9985" width="4.44140625" style="81" customWidth="1"/>
    <col min="9986" max="9986" width="13" style="81" customWidth="1"/>
    <col min="9987" max="9987" width="7.33203125" style="81" customWidth="1"/>
    <col min="9988" max="9988" width="8.88671875" style="81" customWidth="1"/>
    <col min="9989" max="9989" width="10.21875" style="81" customWidth="1"/>
    <col min="9990" max="9990" width="13.77734375" style="81" customWidth="1"/>
    <col min="9991" max="9991" width="12.21875" style="81" customWidth="1"/>
    <col min="9992" max="9992" width="42.77734375" style="81" customWidth="1"/>
    <col min="9993" max="9994" width="4.44140625" style="81" customWidth="1"/>
    <col min="9995" max="9996" width="10.77734375" style="81" customWidth="1"/>
    <col min="9997" max="9997" width="6.44140625" style="81" customWidth="1"/>
    <col min="9998" max="9998" width="25.21875" style="81" customWidth="1"/>
    <col min="9999" max="10240" width="8.88671875" style="81"/>
    <col min="10241" max="10241" width="4.44140625" style="81" customWidth="1"/>
    <col min="10242" max="10242" width="13" style="81" customWidth="1"/>
    <col min="10243" max="10243" width="7.33203125" style="81" customWidth="1"/>
    <col min="10244" max="10244" width="8.88671875" style="81" customWidth="1"/>
    <col min="10245" max="10245" width="10.21875" style="81" customWidth="1"/>
    <col min="10246" max="10246" width="13.77734375" style="81" customWidth="1"/>
    <col min="10247" max="10247" width="12.21875" style="81" customWidth="1"/>
    <col min="10248" max="10248" width="42.77734375" style="81" customWidth="1"/>
    <col min="10249" max="10250" width="4.44140625" style="81" customWidth="1"/>
    <col min="10251" max="10252" width="10.77734375" style="81" customWidth="1"/>
    <col min="10253" max="10253" width="6.44140625" style="81" customWidth="1"/>
    <col min="10254" max="10254" width="25.21875" style="81" customWidth="1"/>
    <col min="10255" max="10496" width="8.88671875" style="81"/>
    <col min="10497" max="10497" width="4.44140625" style="81" customWidth="1"/>
    <col min="10498" max="10498" width="13" style="81" customWidth="1"/>
    <col min="10499" max="10499" width="7.33203125" style="81" customWidth="1"/>
    <col min="10500" max="10500" width="8.88671875" style="81" customWidth="1"/>
    <col min="10501" max="10501" width="10.21875" style="81" customWidth="1"/>
    <col min="10502" max="10502" width="13.77734375" style="81" customWidth="1"/>
    <col min="10503" max="10503" width="12.21875" style="81" customWidth="1"/>
    <col min="10504" max="10504" width="42.77734375" style="81" customWidth="1"/>
    <col min="10505" max="10506" width="4.44140625" style="81" customWidth="1"/>
    <col min="10507" max="10508" width="10.77734375" style="81" customWidth="1"/>
    <col min="10509" max="10509" width="6.44140625" style="81" customWidth="1"/>
    <col min="10510" max="10510" width="25.21875" style="81" customWidth="1"/>
    <col min="10511" max="10752" width="8.88671875" style="81"/>
    <col min="10753" max="10753" width="4.44140625" style="81" customWidth="1"/>
    <col min="10754" max="10754" width="13" style="81" customWidth="1"/>
    <col min="10755" max="10755" width="7.33203125" style="81" customWidth="1"/>
    <col min="10756" max="10756" width="8.88671875" style="81" customWidth="1"/>
    <col min="10757" max="10757" width="10.21875" style="81" customWidth="1"/>
    <col min="10758" max="10758" width="13.77734375" style="81" customWidth="1"/>
    <col min="10759" max="10759" width="12.21875" style="81" customWidth="1"/>
    <col min="10760" max="10760" width="42.77734375" style="81" customWidth="1"/>
    <col min="10761" max="10762" width="4.44140625" style="81" customWidth="1"/>
    <col min="10763" max="10764" width="10.77734375" style="81" customWidth="1"/>
    <col min="10765" max="10765" width="6.44140625" style="81" customWidth="1"/>
    <col min="10766" max="10766" width="25.21875" style="81" customWidth="1"/>
    <col min="10767" max="11008" width="8.88671875" style="81"/>
    <col min="11009" max="11009" width="4.44140625" style="81" customWidth="1"/>
    <col min="11010" max="11010" width="13" style="81" customWidth="1"/>
    <col min="11011" max="11011" width="7.33203125" style="81" customWidth="1"/>
    <col min="11012" max="11012" width="8.88671875" style="81" customWidth="1"/>
    <col min="11013" max="11013" width="10.21875" style="81" customWidth="1"/>
    <col min="11014" max="11014" width="13.77734375" style="81" customWidth="1"/>
    <col min="11015" max="11015" width="12.21875" style="81" customWidth="1"/>
    <col min="11016" max="11016" width="42.77734375" style="81" customWidth="1"/>
    <col min="11017" max="11018" width="4.44140625" style="81" customWidth="1"/>
    <col min="11019" max="11020" width="10.77734375" style="81" customWidth="1"/>
    <col min="11021" max="11021" width="6.44140625" style="81" customWidth="1"/>
    <col min="11022" max="11022" width="25.21875" style="81" customWidth="1"/>
    <col min="11023" max="11264" width="8.88671875" style="81"/>
    <col min="11265" max="11265" width="4.44140625" style="81" customWidth="1"/>
    <col min="11266" max="11266" width="13" style="81" customWidth="1"/>
    <col min="11267" max="11267" width="7.33203125" style="81" customWidth="1"/>
    <col min="11268" max="11268" width="8.88671875" style="81" customWidth="1"/>
    <col min="11269" max="11269" width="10.21875" style="81" customWidth="1"/>
    <col min="11270" max="11270" width="13.77734375" style="81" customWidth="1"/>
    <col min="11271" max="11271" width="12.21875" style="81" customWidth="1"/>
    <col min="11272" max="11272" width="42.77734375" style="81" customWidth="1"/>
    <col min="11273" max="11274" width="4.44140625" style="81" customWidth="1"/>
    <col min="11275" max="11276" width="10.77734375" style="81" customWidth="1"/>
    <col min="11277" max="11277" width="6.44140625" style="81" customWidth="1"/>
    <col min="11278" max="11278" width="25.21875" style="81" customWidth="1"/>
    <col min="11279" max="11520" width="8.88671875" style="81"/>
    <col min="11521" max="11521" width="4.44140625" style="81" customWidth="1"/>
    <col min="11522" max="11522" width="13" style="81" customWidth="1"/>
    <col min="11523" max="11523" width="7.33203125" style="81" customWidth="1"/>
    <col min="11524" max="11524" width="8.88671875" style="81" customWidth="1"/>
    <col min="11525" max="11525" width="10.21875" style="81" customWidth="1"/>
    <col min="11526" max="11526" width="13.77734375" style="81" customWidth="1"/>
    <col min="11527" max="11527" width="12.21875" style="81" customWidth="1"/>
    <col min="11528" max="11528" width="42.77734375" style="81" customWidth="1"/>
    <col min="11529" max="11530" width="4.44140625" style="81" customWidth="1"/>
    <col min="11531" max="11532" width="10.77734375" style="81" customWidth="1"/>
    <col min="11533" max="11533" width="6.44140625" style="81" customWidth="1"/>
    <col min="11534" max="11534" width="25.21875" style="81" customWidth="1"/>
    <col min="11535" max="11776" width="8.88671875" style="81"/>
    <col min="11777" max="11777" width="4.44140625" style="81" customWidth="1"/>
    <col min="11778" max="11778" width="13" style="81" customWidth="1"/>
    <col min="11779" max="11779" width="7.33203125" style="81" customWidth="1"/>
    <col min="11780" max="11780" width="8.88671875" style="81" customWidth="1"/>
    <col min="11781" max="11781" width="10.21875" style="81" customWidth="1"/>
    <col min="11782" max="11782" width="13.77734375" style="81" customWidth="1"/>
    <col min="11783" max="11783" width="12.21875" style="81" customWidth="1"/>
    <col min="11784" max="11784" width="42.77734375" style="81" customWidth="1"/>
    <col min="11785" max="11786" width="4.44140625" style="81" customWidth="1"/>
    <col min="11787" max="11788" width="10.77734375" style="81" customWidth="1"/>
    <col min="11789" max="11789" width="6.44140625" style="81" customWidth="1"/>
    <col min="11790" max="11790" width="25.21875" style="81" customWidth="1"/>
    <col min="11791" max="12032" width="8.88671875" style="81"/>
    <col min="12033" max="12033" width="4.44140625" style="81" customWidth="1"/>
    <col min="12034" max="12034" width="13" style="81" customWidth="1"/>
    <col min="12035" max="12035" width="7.33203125" style="81" customWidth="1"/>
    <col min="12036" max="12036" width="8.88671875" style="81" customWidth="1"/>
    <col min="12037" max="12037" width="10.21875" style="81" customWidth="1"/>
    <col min="12038" max="12038" width="13.77734375" style="81" customWidth="1"/>
    <col min="12039" max="12039" width="12.21875" style="81" customWidth="1"/>
    <col min="12040" max="12040" width="42.77734375" style="81" customWidth="1"/>
    <col min="12041" max="12042" width="4.44140625" style="81" customWidth="1"/>
    <col min="12043" max="12044" width="10.77734375" style="81" customWidth="1"/>
    <col min="12045" max="12045" width="6.44140625" style="81" customWidth="1"/>
    <col min="12046" max="12046" width="25.21875" style="81" customWidth="1"/>
    <col min="12047" max="12288" width="8.88671875" style="81"/>
    <col min="12289" max="12289" width="4.44140625" style="81" customWidth="1"/>
    <col min="12290" max="12290" width="13" style="81" customWidth="1"/>
    <col min="12291" max="12291" width="7.33203125" style="81" customWidth="1"/>
    <col min="12292" max="12292" width="8.88671875" style="81" customWidth="1"/>
    <col min="12293" max="12293" width="10.21875" style="81" customWidth="1"/>
    <col min="12294" max="12294" width="13.77734375" style="81" customWidth="1"/>
    <col min="12295" max="12295" width="12.21875" style="81" customWidth="1"/>
    <col min="12296" max="12296" width="42.77734375" style="81" customWidth="1"/>
    <col min="12297" max="12298" width="4.44140625" style="81" customWidth="1"/>
    <col min="12299" max="12300" width="10.77734375" style="81" customWidth="1"/>
    <col min="12301" max="12301" width="6.44140625" style="81" customWidth="1"/>
    <col min="12302" max="12302" width="25.21875" style="81" customWidth="1"/>
    <col min="12303" max="12544" width="8.88671875" style="81"/>
    <col min="12545" max="12545" width="4.44140625" style="81" customWidth="1"/>
    <col min="12546" max="12546" width="13" style="81" customWidth="1"/>
    <col min="12547" max="12547" width="7.33203125" style="81" customWidth="1"/>
    <col min="12548" max="12548" width="8.88671875" style="81" customWidth="1"/>
    <col min="12549" max="12549" width="10.21875" style="81" customWidth="1"/>
    <col min="12550" max="12550" width="13.77734375" style="81" customWidth="1"/>
    <col min="12551" max="12551" width="12.21875" style="81" customWidth="1"/>
    <col min="12552" max="12552" width="42.77734375" style="81" customWidth="1"/>
    <col min="12553" max="12554" width="4.44140625" style="81" customWidth="1"/>
    <col min="12555" max="12556" width="10.77734375" style="81" customWidth="1"/>
    <col min="12557" max="12557" width="6.44140625" style="81" customWidth="1"/>
    <col min="12558" max="12558" width="25.21875" style="81" customWidth="1"/>
    <col min="12559" max="12800" width="8.88671875" style="81"/>
    <col min="12801" max="12801" width="4.44140625" style="81" customWidth="1"/>
    <col min="12802" max="12802" width="13" style="81" customWidth="1"/>
    <col min="12803" max="12803" width="7.33203125" style="81" customWidth="1"/>
    <col min="12804" max="12804" width="8.88671875" style="81" customWidth="1"/>
    <col min="12805" max="12805" width="10.21875" style="81" customWidth="1"/>
    <col min="12806" max="12806" width="13.77734375" style="81" customWidth="1"/>
    <col min="12807" max="12807" width="12.21875" style="81" customWidth="1"/>
    <col min="12808" max="12808" width="42.77734375" style="81" customWidth="1"/>
    <col min="12809" max="12810" width="4.44140625" style="81" customWidth="1"/>
    <col min="12811" max="12812" width="10.77734375" style="81" customWidth="1"/>
    <col min="12813" max="12813" width="6.44140625" style="81" customWidth="1"/>
    <col min="12814" max="12814" width="25.21875" style="81" customWidth="1"/>
    <col min="12815" max="13056" width="8.88671875" style="81"/>
    <col min="13057" max="13057" width="4.44140625" style="81" customWidth="1"/>
    <col min="13058" max="13058" width="13" style="81" customWidth="1"/>
    <col min="13059" max="13059" width="7.33203125" style="81" customWidth="1"/>
    <col min="13060" max="13060" width="8.88671875" style="81" customWidth="1"/>
    <col min="13061" max="13061" width="10.21875" style="81" customWidth="1"/>
    <col min="13062" max="13062" width="13.77734375" style="81" customWidth="1"/>
    <col min="13063" max="13063" width="12.21875" style="81" customWidth="1"/>
    <col min="13064" max="13064" width="42.77734375" style="81" customWidth="1"/>
    <col min="13065" max="13066" width="4.44140625" style="81" customWidth="1"/>
    <col min="13067" max="13068" width="10.77734375" style="81" customWidth="1"/>
    <col min="13069" max="13069" width="6.44140625" style="81" customWidth="1"/>
    <col min="13070" max="13070" width="25.21875" style="81" customWidth="1"/>
    <col min="13071" max="13312" width="8.88671875" style="81"/>
    <col min="13313" max="13313" width="4.44140625" style="81" customWidth="1"/>
    <col min="13314" max="13314" width="13" style="81" customWidth="1"/>
    <col min="13315" max="13315" width="7.33203125" style="81" customWidth="1"/>
    <col min="13316" max="13316" width="8.88671875" style="81" customWidth="1"/>
    <col min="13317" max="13317" width="10.21875" style="81" customWidth="1"/>
    <col min="13318" max="13318" width="13.77734375" style="81" customWidth="1"/>
    <col min="13319" max="13319" width="12.21875" style="81" customWidth="1"/>
    <col min="13320" max="13320" width="42.77734375" style="81" customWidth="1"/>
    <col min="13321" max="13322" width="4.44140625" style="81" customWidth="1"/>
    <col min="13323" max="13324" width="10.77734375" style="81" customWidth="1"/>
    <col min="13325" max="13325" width="6.44140625" style="81" customWidth="1"/>
    <col min="13326" max="13326" width="25.21875" style="81" customWidth="1"/>
    <col min="13327" max="13568" width="8.88671875" style="81"/>
    <col min="13569" max="13569" width="4.44140625" style="81" customWidth="1"/>
    <col min="13570" max="13570" width="13" style="81" customWidth="1"/>
    <col min="13571" max="13571" width="7.33203125" style="81" customWidth="1"/>
    <col min="13572" max="13572" width="8.88671875" style="81" customWidth="1"/>
    <col min="13573" max="13573" width="10.21875" style="81" customWidth="1"/>
    <col min="13574" max="13574" width="13.77734375" style="81" customWidth="1"/>
    <col min="13575" max="13575" width="12.21875" style="81" customWidth="1"/>
    <col min="13576" max="13576" width="42.77734375" style="81" customWidth="1"/>
    <col min="13577" max="13578" width="4.44140625" style="81" customWidth="1"/>
    <col min="13579" max="13580" width="10.77734375" style="81" customWidth="1"/>
    <col min="13581" max="13581" width="6.44140625" style="81" customWidth="1"/>
    <col min="13582" max="13582" width="25.21875" style="81" customWidth="1"/>
    <col min="13583" max="13824" width="8.88671875" style="81"/>
    <col min="13825" max="13825" width="4.44140625" style="81" customWidth="1"/>
    <col min="13826" max="13826" width="13" style="81" customWidth="1"/>
    <col min="13827" max="13827" width="7.33203125" style="81" customWidth="1"/>
    <col min="13828" max="13828" width="8.88671875" style="81" customWidth="1"/>
    <col min="13829" max="13829" width="10.21875" style="81" customWidth="1"/>
    <col min="13830" max="13830" width="13.77734375" style="81" customWidth="1"/>
    <col min="13831" max="13831" width="12.21875" style="81" customWidth="1"/>
    <col min="13832" max="13832" width="42.77734375" style="81" customWidth="1"/>
    <col min="13833" max="13834" width="4.44140625" style="81" customWidth="1"/>
    <col min="13835" max="13836" width="10.77734375" style="81" customWidth="1"/>
    <col min="13837" max="13837" width="6.44140625" style="81" customWidth="1"/>
    <col min="13838" max="13838" width="25.21875" style="81" customWidth="1"/>
    <col min="13839" max="14080" width="8.88671875" style="81"/>
    <col min="14081" max="14081" width="4.44140625" style="81" customWidth="1"/>
    <col min="14082" max="14082" width="13" style="81" customWidth="1"/>
    <col min="14083" max="14083" width="7.33203125" style="81" customWidth="1"/>
    <col min="14084" max="14084" width="8.88671875" style="81" customWidth="1"/>
    <col min="14085" max="14085" width="10.21875" style="81" customWidth="1"/>
    <col min="14086" max="14086" width="13.77734375" style="81" customWidth="1"/>
    <col min="14087" max="14087" width="12.21875" style="81" customWidth="1"/>
    <col min="14088" max="14088" width="42.77734375" style="81" customWidth="1"/>
    <col min="14089" max="14090" width="4.44140625" style="81" customWidth="1"/>
    <col min="14091" max="14092" width="10.77734375" style="81" customWidth="1"/>
    <col min="14093" max="14093" width="6.44140625" style="81" customWidth="1"/>
    <col min="14094" max="14094" width="25.21875" style="81" customWidth="1"/>
    <col min="14095" max="14336" width="8.88671875" style="81"/>
    <col min="14337" max="14337" width="4.44140625" style="81" customWidth="1"/>
    <col min="14338" max="14338" width="13" style="81" customWidth="1"/>
    <col min="14339" max="14339" width="7.33203125" style="81" customWidth="1"/>
    <col min="14340" max="14340" width="8.88671875" style="81" customWidth="1"/>
    <col min="14341" max="14341" width="10.21875" style="81" customWidth="1"/>
    <col min="14342" max="14342" width="13.77734375" style="81" customWidth="1"/>
    <col min="14343" max="14343" width="12.21875" style="81" customWidth="1"/>
    <col min="14344" max="14344" width="42.77734375" style="81" customWidth="1"/>
    <col min="14345" max="14346" width="4.44140625" style="81" customWidth="1"/>
    <col min="14347" max="14348" width="10.77734375" style="81" customWidth="1"/>
    <col min="14349" max="14349" width="6.44140625" style="81" customWidth="1"/>
    <col min="14350" max="14350" width="25.21875" style="81" customWidth="1"/>
    <col min="14351" max="14592" width="8.88671875" style="81"/>
    <col min="14593" max="14593" width="4.44140625" style="81" customWidth="1"/>
    <col min="14594" max="14594" width="13" style="81" customWidth="1"/>
    <col min="14595" max="14595" width="7.33203125" style="81" customWidth="1"/>
    <col min="14596" max="14596" width="8.88671875" style="81" customWidth="1"/>
    <col min="14597" max="14597" width="10.21875" style="81" customWidth="1"/>
    <col min="14598" max="14598" width="13.77734375" style="81" customWidth="1"/>
    <col min="14599" max="14599" width="12.21875" style="81" customWidth="1"/>
    <col min="14600" max="14600" width="42.77734375" style="81" customWidth="1"/>
    <col min="14601" max="14602" width="4.44140625" style="81" customWidth="1"/>
    <col min="14603" max="14604" width="10.77734375" style="81" customWidth="1"/>
    <col min="14605" max="14605" width="6.44140625" style="81" customWidth="1"/>
    <col min="14606" max="14606" width="25.21875" style="81" customWidth="1"/>
    <col min="14607" max="14848" width="8.88671875" style="81"/>
    <col min="14849" max="14849" width="4.44140625" style="81" customWidth="1"/>
    <col min="14850" max="14850" width="13" style="81" customWidth="1"/>
    <col min="14851" max="14851" width="7.33203125" style="81" customWidth="1"/>
    <col min="14852" max="14852" width="8.88671875" style="81" customWidth="1"/>
    <col min="14853" max="14853" width="10.21875" style="81" customWidth="1"/>
    <col min="14854" max="14854" width="13.77734375" style="81" customWidth="1"/>
    <col min="14855" max="14855" width="12.21875" style="81" customWidth="1"/>
    <col min="14856" max="14856" width="42.77734375" style="81" customWidth="1"/>
    <col min="14857" max="14858" width="4.44140625" style="81" customWidth="1"/>
    <col min="14859" max="14860" width="10.77734375" style="81" customWidth="1"/>
    <col min="14861" max="14861" width="6.44140625" style="81" customWidth="1"/>
    <col min="14862" max="14862" width="25.21875" style="81" customWidth="1"/>
    <col min="14863" max="15104" width="8.88671875" style="81"/>
    <col min="15105" max="15105" width="4.44140625" style="81" customWidth="1"/>
    <col min="15106" max="15106" width="13" style="81" customWidth="1"/>
    <col min="15107" max="15107" width="7.33203125" style="81" customWidth="1"/>
    <col min="15108" max="15108" width="8.88671875" style="81" customWidth="1"/>
    <col min="15109" max="15109" width="10.21875" style="81" customWidth="1"/>
    <col min="15110" max="15110" width="13.77734375" style="81" customWidth="1"/>
    <col min="15111" max="15111" width="12.21875" style="81" customWidth="1"/>
    <col min="15112" max="15112" width="42.77734375" style="81" customWidth="1"/>
    <col min="15113" max="15114" width="4.44140625" style="81" customWidth="1"/>
    <col min="15115" max="15116" width="10.77734375" style="81" customWidth="1"/>
    <col min="15117" max="15117" width="6.44140625" style="81" customWidth="1"/>
    <col min="15118" max="15118" width="25.21875" style="81" customWidth="1"/>
    <col min="15119" max="15360" width="8.88671875" style="81"/>
    <col min="15361" max="15361" width="4.44140625" style="81" customWidth="1"/>
    <col min="15362" max="15362" width="13" style="81" customWidth="1"/>
    <col min="15363" max="15363" width="7.33203125" style="81" customWidth="1"/>
    <col min="15364" max="15364" width="8.88671875" style="81" customWidth="1"/>
    <col min="15365" max="15365" width="10.21875" style="81" customWidth="1"/>
    <col min="15366" max="15366" width="13.77734375" style="81" customWidth="1"/>
    <col min="15367" max="15367" width="12.21875" style="81" customWidth="1"/>
    <col min="15368" max="15368" width="42.77734375" style="81" customWidth="1"/>
    <col min="15369" max="15370" width="4.44140625" style="81" customWidth="1"/>
    <col min="15371" max="15372" width="10.77734375" style="81" customWidth="1"/>
    <col min="15373" max="15373" width="6.44140625" style="81" customWidth="1"/>
    <col min="15374" max="15374" width="25.21875" style="81" customWidth="1"/>
    <col min="15375" max="15616" width="8.88671875" style="81"/>
    <col min="15617" max="15617" width="4.44140625" style="81" customWidth="1"/>
    <col min="15618" max="15618" width="13" style="81" customWidth="1"/>
    <col min="15619" max="15619" width="7.33203125" style="81" customWidth="1"/>
    <col min="15620" max="15620" width="8.88671875" style="81" customWidth="1"/>
    <col min="15621" max="15621" width="10.21875" style="81" customWidth="1"/>
    <col min="15622" max="15622" width="13.77734375" style="81" customWidth="1"/>
    <col min="15623" max="15623" width="12.21875" style="81" customWidth="1"/>
    <col min="15624" max="15624" width="42.77734375" style="81" customWidth="1"/>
    <col min="15625" max="15626" width="4.44140625" style="81" customWidth="1"/>
    <col min="15627" max="15628" width="10.77734375" style="81" customWidth="1"/>
    <col min="15629" max="15629" width="6.44140625" style="81" customWidth="1"/>
    <col min="15630" max="15630" width="25.21875" style="81" customWidth="1"/>
    <col min="15631" max="15872" width="8.88671875" style="81"/>
    <col min="15873" max="15873" width="4.44140625" style="81" customWidth="1"/>
    <col min="15874" max="15874" width="13" style="81" customWidth="1"/>
    <col min="15875" max="15875" width="7.33203125" style="81" customWidth="1"/>
    <col min="15876" max="15876" width="8.88671875" style="81" customWidth="1"/>
    <col min="15877" max="15877" width="10.21875" style="81" customWidth="1"/>
    <col min="15878" max="15878" width="13.77734375" style="81" customWidth="1"/>
    <col min="15879" max="15879" width="12.21875" style="81" customWidth="1"/>
    <col min="15880" max="15880" width="42.77734375" style="81" customWidth="1"/>
    <col min="15881" max="15882" width="4.44140625" style="81" customWidth="1"/>
    <col min="15883" max="15884" width="10.77734375" style="81" customWidth="1"/>
    <col min="15885" max="15885" width="6.44140625" style="81" customWidth="1"/>
    <col min="15886" max="15886" width="25.21875" style="81" customWidth="1"/>
    <col min="15887" max="16128" width="8.88671875" style="81"/>
    <col min="16129" max="16129" width="4.44140625" style="81" customWidth="1"/>
    <col min="16130" max="16130" width="13" style="81" customWidth="1"/>
    <col min="16131" max="16131" width="7.33203125" style="81" customWidth="1"/>
    <col min="16132" max="16132" width="8.88671875" style="81" customWidth="1"/>
    <col min="16133" max="16133" width="10.21875" style="81" customWidth="1"/>
    <col min="16134" max="16134" width="13.77734375" style="81" customWidth="1"/>
    <col min="16135" max="16135" width="12.21875" style="81" customWidth="1"/>
    <col min="16136" max="16136" width="42.77734375" style="81" customWidth="1"/>
    <col min="16137" max="16138" width="4.44140625" style="81" customWidth="1"/>
    <col min="16139" max="16140" width="10.77734375" style="81" customWidth="1"/>
    <col min="16141" max="16141" width="6.44140625" style="81" customWidth="1"/>
    <col min="16142" max="16142" width="25.21875" style="81" customWidth="1"/>
    <col min="16143" max="16384" width="8.88671875" style="81"/>
  </cols>
  <sheetData>
    <row r="1" spans="1:15" s="78" customFormat="1" ht="19.95" customHeight="1">
      <c r="A1" s="78" t="s">
        <v>10832</v>
      </c>
      <c r="B1" s="78" t="s">
        <v>9941</v>
      </c>
      <c r="C1" s="79" t="s">
        <v>9624</v>
      </c>
      <c r="D1" s="80" t="s">
        <v>10833</v>
      </c>
      <c r="E1" s="80" t="s">
        <v>10834</v>
      </c>
      <c r="F1" s="80" t="s">
        <v>10835</v>
      </c>
      <c r="G1" s="80" t="s">
        <v>9944</v>
      </c>
      <c r="H1" s="78" t="s">
        <v>9945</v>
      </c>
      <c r="I1" s="78" t="s">
        <v>9946</v>
      </c>
      <c r="J1" s="78" t="s">
        <v>9947</v>
      </c>
      <c r="K1" s="78" t="s">
        <v>9948</v>
      </c>
      <c r="L1" s="78" t="s">
        <v>9949</v>
      </c>
      <c r="M1" s="79" t="s">
        <v>9623</v>
      </c>
      <c r="N1" s="78" t="s">
        <v>10836</v>
      </c>
      <c r="O1" s="78" t="s">
        <v>10837</v>
      </c>
    </row>
    <row r="2" spans="1:15" ht="19.95" customHeight="1">
      <c r="A2" s="81">
        <v>12</v>
      </c>
      <c r="B2" s="81" t="s">
        <v>14</v>
      </c>
      <c r="C2" s="82" t="s">
        <v>7874</v>
      </c>
      <c r="D2" s="83">
        <v>820.9325</v>
      </c>
      <c r="E2" s="83" t="s">
        <v>7875</v>
      </c>
      <c r="F2" s="84" t="s">
        <v>7876</v>
      </c>
      <c r="G2" s="84" t="s">
        <v>7877</v>
      </c>
      <c r="H2" s="81" t="s">
        <v>7878</v>
      </c>
      <c r="I2" s="81">
        <v>1</v>
      </c>
      <c r="J2" s="81">
        <v>1</v>
      </c>
      <c r="K2" s="81" t="s">
        <v>7879</v>
      </c>
      <c r="L2" s="81" t="s">
        <v>22</v>
      </c>
      <c r="M2" s="85">
        <v>2014</v>
      </c>
      <c r="N2" s="86" t="s">
        <v>7880</v>
      </c>
    </row>
    <row r="3" spans="1:15" ht="19.95" customHeight="1">
      <c r="A3" s="81">
        <v>130</v>
      </c>
      <c r="B3" s="81" t="s">
        <v>14</v>
      </c>
      <c r="C3" s="82" t="s">
        <v>8586</v>
      </c>
      <c r="D3" s="83">
        <v>809.93358282500003</v>
      </c>
      <c r="E3" s="83" t="s">
        <v>8587</v>
      </c>
      <c r="F3" s="84" t="s">
        <v>8588</v>
      </c>
      <c r="G3" s="84" t="s">
        <v>8589</v>
      </c>
      <c r="H3" s="81" t="s">
        <v>8590</v>
      </c>
      <c r="I3" s="81">
        <v>1</v>
      </c>
      <c r="J3" s="81">
        <v>1</v>
      </c>
      <c r="K3" s="81" t="s">
        <v>8591</v>
      </c>
      <c r="L3" s="81" t="s">
        <v>22</v>
      </c>
      <c r="M3" s="85">
        <v>2012</v>
      </c>
      <c r="N3" s="86" t="s">
        <v>8592</v>
      </c>
    </row>
    <row r="4" spans="1:15" ht="19.95" customHeight="1">
      <c r="A4" s="81">
        <v>24</v>
      </c>
      <c r="B4" s="81" t="s">
        <v>14</v>
      </c>
      <c r="C4" s="82" t="s">
        <v>6835</v>
      </c>
      <c r="D4" s="83">
        <v>657.09320000000002</v>
      </c>
      <c r="E4" s="83" t="s">
        <v>7949</v>
      </c>
      <c r="F4" s="84" t="s">
        <v>7950</v>
      </c>
      <c r="G4" s="84" t="s">
        <v>7951</v>
      </c>
      <c r="H4" s="81" t="s">
        <v>7952</v>
      </c>
      <c r="I4" s="81">
        <v>1</v>
      </c>
      <c r="J4" s="81">
        <v>1</v>
      </c>
      <c r="K4" s="81" t="s">
        <v>1386</v>
      </c>
      <c r="L4" s="81" t="s">
        <v>22</v>
      </c>
      <c r="M4" s="85">
        <v>2012</v>
      </c>
      <c r="N4" s="86" t="s">
        <v>7953</v>
      </c>
    </row>
    <row r="5" spans="1:15" ht="19.95" customHeight="1">
      <c r="A5" s="81">
        <v>127</v>
      </c>
      <c r="B5" s="81" t="s">
        <v>14</v>
      </c>
      <c r="C5" s="82" t="s">
        <v>8567</v>
      </c>
      <c r="D5" s="83">
        <v>338.19</v>
      </c>
      <c r="E5" s="83" t="s">
        <v>8005</v>
      </c>
      <c r="F5" s="84" t="s">
        <v>8568</v>
      </c>
      <c r="G5" s="84" t="s">
        <v>8569</v>
      </c>
      <c r="H5" s="81" t="s">
        <v>8570</v>
      </c>
      <c r="I5" s="81">
        <v>1</v>
      </c>
      <c r="J5" s="81">
        <v>1</v>
      </c>
      <c r="K5" s="81" t="s">
        <v>8571</v>
      </c>
      <c r="L5" s="81" t="s">
        <v>8572</v>
      </c>
      <c r="M5" s="85">
        <v>2012</v>
      </c>
      <c r="N5" s="86" t="s">
        <v>8573</v>
      </c>
    </row>
    <row r="6" spans="1:15" ht="19.95" customHeight="1">
      <c r="A6" s="81">
        <v>111</v>
      </c>
      <c r="B6" s="81" t="s">
        <v>14</v>
      </c>
      <c r="C6" s="82" t="s">
        <v>2147</v>
      </c>
      <c r="D6" s="83">
        <v>301.072</v>
      </c>
      <c r="E6" s="83" t="s">
        <v>8473</v>
      </c>
      <c r="F6" s="84" t="s">
        <v>8474</v>
      </c>
      <c r="G6" s="84" t="s">
        <v>8475</v>
      </c>
      <c r="H6" s="81" t="s">
        <v>8476</v>
      </c>
      <c r="I6" s="81">
        <v>1</v>
      </c>
      <c r="J6" s="81">
        <v>1</v>
      </c>
      <c r="K6" s="81" t="s">
        <v>8477</v>
      </c>
      <c r="L6" s="81" t="s">
        <v>22</v>
      </c>
      <c r="M6" s="85">
        <v>2014</v>
      </c>
      <c r="N6" s="86" t="s">
        <v>8478</v>
      </c>
    </row>
    <row r="7" spans="1:15" ht="19.95" customHeight="1">
      <c r="A7" s="81">
        <v>41</v>
      </c>
      <c r="B7" s="81" t="s">
        <v>14</v>
      </c>
      <c r="C7" s="82" t="s">
        <v>7785</v>
      </c>
      <c r="D7" s="83">
        <v>401.41</v>
      </c>
      <c r="E7" s="83" t="s">
        <v>8052</v>
      </c>
      <c r="F7" s="84" t="s">
        <v>8053</v>
      </c>
      <c r="G7" s="84" t="s">
        <v>8054</v>
      </c>
      <c r="H7" s="81" t="s">
        <v>8055</v>
      </c>
      <c r="I7" s="81">
        <v>1</v>
      </c>
      <c r="J7" s="81">
        <v>1</v>
      </c>
      <c r="K7" s="81" t="s">
        <v>8056</v>
      </c>
      <c r="L7" s="81" t="s">
        <v>22</v>
      </c>
      <c r="M7" s="85">
        <v>2014</v>
      </c>
      <c r="N7" s="86" t="s">
        <v>8057</v>
      </c>
    </row>
    <row r="8" spans="1:15" ht="19.95" customHeight="1">
      <c r="A8" s="81">
        <v>106</v>
      </c>
      <c r="B8" s="81" t="s">
        <v>14</v>
      </c>
      <c r="C8" s="82" t="s">
        <v>7785</v>
      </c>
      <c r="D8" s="83">
        <v>401.41</v>
      </c>
      <c r="E8" s="83" t="s">
        <v>6171</v>
      </c>
      <c r="F8" s="84" t="s">
        <v>8442</v>
      </c>
      <c r="G8" s="84" t="s">
        <v>8443</v>
      </c>
      <c r="H8" s="81" t="s">
        <v>8444</v>
      </c>
      <c r="I8" s="81">
        <v>1</v>
      </c>
      <c r="J8" s="81">
        <v>1</v>
      </c>
      <c r="K8" s="81" t="s">
        <v>8445</v>
      </c>
      <c r="L8" s="81" t="s">
        <v>22</v>
      </c>
      <c r="M8" s="85">
        <v>2014</v>
      </c>
      <c r="N8" s="86" t="s">
        <v>8446</v>
      </c>
    </row>
    <row r="9" spans="1:15" ht="19.95" customHeight="1">
      <c r="A9" s="81">
        <v>156</v>
      </c>
      <c r="B9" s="81" t="s">
        <v>14</v>
      </c>
      <c r="C9" s="82" t="s">
        <v>7785</v>
      </c>
      <c r="D9" s="83">
        <v>418.00709999999998</v>
      </c>
      <c r="E9" s="83" t="s">
        <v>8745</v>
      </c>
      <c r="F9" s="84" t="s">
        <v>8746</v>
      </c>
      <c r="G9" s="84" t="s">
        <v>8747</v>
      </c>
      <c r="H9" s="81" t="s">
        <v>8748</v>
      </c>
      <c r="I9" s="81">
        <v>1</v>
      </c>
      <c r="J9" s="81">
        <v>1</v>
      </c>
      <c r="K9" s="81" t="s">
        <v>8749</v>
      </c>
      <c r="L9" s="81" t="s">
        <v>22</v>
      </c>
      <c r="M9" s="85">
        <v>2014</v>
      </c>
      <c r="N9" s="86" t="s">
        <v>8750</v>
      </c>
    </row>
    <row r="10" spans="1:15" ht="19.95" customHeight="1">
      <c r="A10" s="81">
        <v>197</v>
      </c>
      <c r="B10" s="81" t="s">
        <v>14</v>
      </c>
      <c r="C10" s="82" t="s">
        <v>7785</v>
      </c>
      <c r="D10" s="83">
        <v>418.00709999999998</v>
      </c>
      <c r="E10" s="83" t="s">
        <v>8981</v>
      </c>
      <c r="F10" s="84" t="s">
        <v>8982</v>
      </c>
      <c r="G10" s="84" t="s">
        <v>8983</v>
      </c>
      <c r="H10" s="81" t="s">
        <v>8984</v>
      </c>
      <c r="I10" s="81">
        <v>1</v>
      </c>
      <c r="J10" s="81">
        <v>1</v>
      </c>
      <c r="K10" s="81" t="s">
        <v>8985</v>
      </c>
      <c r="L10" s="81" t="s">
        <v>22</v>
      </c>
      <c r="M10" s="85">
        <v>2014</v>
      </c>
      <c r="N10" s="86" t="s">
        <v>8986</v>
      </c>
    </row>
    <row r="11" spans="1:15" ht="19.95" customHeight="1">
      <c r="A11" s="81">
        <v>144</v>
      </c>
      <c r="B11" s="81" t="s">
        <v>14</v>
      </c>
      <c r="C11" s="82" t="s">
        <v>7785</v>
      </c>
      <c r="D11" s="83">
        <v>428.00709999999998</v>
      </c>
      <c r="E11" s="83" t="s">
        <v>2289</v>
      </c>
      <c r="F11" s="84" t="s">
        <v>8677</v>
      </c>
      <c r="G11" s="84" t="s">
        <v>8678</v>
      </c>
      <c r="H11" s="81" t="s">
        <v>8679</v>
      </c>
      <c r="I11" s="81">
        <v>1</v>
      </c>
      <c r="J11" s="81">
        <v>1</v>
      </c>
      <c r="K11" s="81" t="s">
        <v>8680</v>
      </c>
      <c r="L11" s="81" t="s">
        <v>22</v>
      </c>
      <c r="M11" s="85">
        <v>2013</v>
      </c>
      <c r="N11" s="86" t="s">
        <v>8681</v>
      </c>
    </row>
    <row r="12" spans="1:15" ht="19.95" customHeight="1">
      <c r="A12" s="81">
        <v>76</v>
      </c>
      <c r="B12" s="81" t="s">
        <v>14</v>
      </c>
      <c r="C12" s="82" t="s">
        <v>7785</v>
      </c>
      <c r="D12" s="83">
        <v>418.00709999999998</v>
      </c>
      <c r="E12" s="83" t="s">
        <v>1257</v>
      </c>
      <c r="F12" s="84" t="s">
        <v>8261</v>
      </c>
      <c r="G12" s="84" t="s">
        <v>8262</v>
      </c>
      <c r="H12" s="81" t="s">
        <v>8263</v>
      </c>
      <c r="I12" s="81">
        <v>1</v>
      </c>
      <c r="J12" s="81">
        <v>1</v>
      </c>
      <c r="K12" s="81" t="s">
        <v>8264</v>
      </c>
      <c r="L12" s="81" t="s">
        <v>22</v>
      </c>
      <c r="M12" s="85">
        <v>2012</v>
      </c>
      <c r="N12" s="86" t="s">
        <v>8265</v>
      </c>
    </row>
    <row r="13" spans="1:15" ht="19.95" customHeight="1">
      <c r="A13" s="81">
        <v>123</v>
      </c>
      <c r="B13" s="81" t="s">
        <v>14</v>
      </c>
      <c r="C13" s="82" t="s">
        <v>7785</v>
      </c>
      <c r="D13" s="83">
        <v>428.24</v>
      </c>
      <c r="E13" s="83" t="s">
        <v>2289</v>
      </c>
      <c r="F13" s="84" t="s">
        <v>8544</v>
      </c>
      <c r="G13" s="84" t="s">
        <v>8545</v>
      </c>
      <c r="H13" s="81" t="s">
        <v>8546</v>
      </c>
      <c r="I13" s="81">
        <v>1</v>
      </c>
      <c r="J13" s="81">
        <v>1</v>
      </c>
      <c r="K13" s="81" t="s">
        <v>8547</v>
      </c>
      <c r="L13" s="81" t="s">
        <v>22</v>
      </c>
      <c r="M13" s="85">
        <v>2011</v>
      </c>
      <c r="N13" s="86" t="s">
        <v>8548</v>
      </c>
    </row>
    <row r="14" spans="1:15" ht="19.95" customHeight="1">
      <c r="A14" s="81">
        <v>210</v>
      </c>
      <c r="B14" s="81" t="s">
        <v>14</v>
      </c>
      <c r="C14" s="82" t="s">
        <v>9057</v>
      </c>
      <c r="D14" s="83">
        <v>613.71</v>
      </c>
      <c r="E14" s="83" t="s">
        <v>4066</v>
      </c>
      <c r="F14" s="84" t="s">
        <v>9058</v>
      </c>
      <c r="G14" s="84" t="s">
        <v>9059</v>
      </c>
      <c r="H14" s="81" t="s">
        <v>9060</v>
      </c>
      <c r="I14" s="81">
        <v>1</v>
      </c>
      <c r="J14" s="81">
        <v>1</v>
      </c>
      <c r="K14" s="81" t="s">
        <v>9061</v>
      </c>
      <c r="L14" s="81" t="s">
        <v>22</v>
      </c>
      <c r="M14" s="85">
        <v>2014</v>
      </c>
      <c r="N14" s="86" t="s">
        <v>9062</v>
      </c>
    </row>
    <row r="15" spans="1:15" ht="19.95" customHeight="1">
      <c r="A15" s="81">
        <v>203</v>
      </c>
      <c r="B15" s="81" t="s">
        <v>14</v>
      </c>
      <c r="C15" s="82" t="s">
        <v>6994</v>
      </c>
      <c r="D15" s="83">
        <v>720</v>
      </c>
      <c r="E15" s="83" t="s">
        <v>1497</v>
      </c>
      <c r="F15" s="84" t="s">
        <v>9016</v>
      </c>
      <c r="G15" s="84" t="s">
        <v>9017</v>
      </c>
      <c r="H15" s="81" t="s">
        <v>9018</v>
      </c>
      <c r="I15" s="81">
        <v>1</v>
      </c>
      <c r="J15" s="81">
        <v>1</v>
      </c>
      <c r="K15" s="81" t="s">
        <v>9019</v>
      </c>
      <c r="L15" s="81" t="s">
        <v>22</v>
      </c>
      <c r="M15" s="85">
        <v>2014</v>
      </c>
      <c r="N15" s="86" t="s">
        <v>9020</v>
      </c>
    </row>
    <row r="16" spans="1:15" ht="19.95" customHeight="1">
      <c r="A16" s="81">
        <v>229</v>
      </c>
      <c r="B16" s="81" t="s">
        <v>14</v>
      </c>
      <c r="C16" s="82" t="s">
        <v>6994</v>
      </c>
      <c r="D16" s="83">
        <v>720.28399999999999</v>
      </c>
      <c r="E16" s="83" t="s">
        <v>9171</v>
      </c>
      <c r="F16" s="84" t="s">
        <v>9172</v>
      </c>
      <c r="G16" s="84" t="s">
        <v>9173</v>
      </c>
      <c r="H16" s="81" t="s">
        <v>9174</v>
      </c>
      <c r="I16" s="81">
        <v>1</v>
      </c>
      <c r="J16" s="81">
        <v>1</v>
      </c>
      <c r="K16" s="81" t="s">
        <v>9175</v>
      </c>
      <c r="L16" s="81" t="s">
        <v>22</v>
      </c>
      <c r="M16" s="85">
        <v>2013</v>
      </c>
      <c r="N16" s="86" t="s">
        <v>9176</v>
      </c>
    </row>
    <row r="17" spans="1:15" ht="19.95" customHeight="1">
      <c r="A17" s="81">
        <v>135</v>
      </c>
      <c r="B17" s="81" t="s">
        <v>14</v>
      </c>
      <c r="C17" s="82" t="s">
        <v>8618</v>
      </c>
      <c r="D17" s="83">
        <v>720.2</v>
      </c>
      <c r="E17" s="83" t="s">
        <v>8619</v>
      </c>
      <c r="F17" s="84" t="s">
        <v>8620</v>
      </c>
      <c r="G17" s="84" t="s">
        <v>8621</v>
      </c>
      <c r="H17" s="81" t="s">
        <v>8622</v>
      </c>
      <c r="I17" s="81">
        <v>1</v>
      </c>
      <c r="J17" s="81">
        <v>1</v>
      </c>
      <c r="K17" s="81" t="s">
        <v>8623</v>
      </c>
      <c r="L17" s="81" t="s">
        <v>22</v>
      </c>
      <c r="M17" s="85">
        <v>2013</v>
      </c>
      <c r="N17" s="86" t="s">
        <v>8624</v>
      </c>
    </row>
    <row r="18" spans="1:15" ht="19.95" customHeight="1">
      <c r="A18" s="81">
        <v>220</v>
      </c>
      <c r="B18" s="81" t="s">
        <v>14</v>
      </c>
      <c r="C18" s="82" t="s">
        <v>6267</v>
      </c>
      <c r="D18" s="83">
        <v>707.1</v>
      </c>
      <c r="E18" s="83" t="s">
        <v>9116</v>
      </c>
      <c r="F18" s="84" t="s">
        <v>9117</v>
      </c>
      <c r="G18" s="84" t="s">
        <v>9118</v>
      </c>
      <c r="H18" s="81" t="s">
        <v>9119</v>
      </c>
      <c r="I18" s="81">
        <v>1</v>
      </c>
      <c r="J18" s="81">
        <v>1</v>
      </c>
      <c r="K18" s="81" t="s">
        <v>9120</v>
      </c>
      <c r="L18" s="81" t="s">
        <v>22</v>
      </c>
      <c r="M18" s="85">
        <v>2014</v>
      </c>
      <c r="N18" s="86" t="s">
        <v>9121</v>
      </c>
    </row>
    <row r="19" spans="1:15" ht="19.95" customHeight="1">
      <c r="A19" s="81">
        <v>29</v>
      </c>
      <c r="B19" s="81" t="s">
        <v>14</v>
      </c>
      <c r="C19" s="81" t="s">
        <v>6267</v>
      </c>
      <c r="D19" s="87">
        <v>700.10799999999995</v>
      </c>
      <c r="E19" s="81" t="s">
        <v>9513</v>
      </c>
      <c r="F19" s="87" t="s">
        <v>9514</v>
      </c>
      <c r="G19" s="88">
        <v>9780415811408</v>
      </c>
      <c r="H19" s="88" t="s">
        <v>9515</v>
      </c>
      <c r="I19" s="89">
        <v>1</v>
      </c>
      <c r="J19" s="89">
        <v>1</v>
      </c>
      <c r="K19" s="81" t="s">
        <v>9516</v>
      </c>
      <c r="L19" s="81" t="s">
        <v>22</v>
      </c>
      <c r="M19" s="85">
        <v>2013</v>
      </c>
      <c r="N19" s="90" t="s">
        <v>9517</v>
      </c>
      <c r="O19" s="91" t="s">
        <v>9622</v>
      </c>
    </row>
    <row r="20" spans="1:15" ht="19.95" customHeight="1">
      <c r="A20" s="81">
        <v>65</v>
      </c>
      <c r="B20" s="81" t="s">
        <v>14</v>
      </c>
      <c r="C20" s="82" t="s">
        <v>6267</v>
      </c>
      <c r="D20" s="83">
        <v>294.34350959826003</v>
      </c>
      <c r="E20" s="83" t="s">
        <v>8197</v>
      </c>
      <c r="F20" s="84" t="s">
        <v>8198</v>
      </c>
      <c r="G20" s="84" t="s">
        <v>8199</v>
      </c>
      <c r="H20" s="81" t="s">
        <v>8200</v>
      </c>
      <c r="I20" s="81">
        <v>1</v>
      </c>
      <c r="J20" s="81">
        <v>1</v>
      </c>
      <c r="K20" s="81" t="s">
        <v>8201</v>
      </c>
      <c r="L20" s="81" t="s">
        <v>22</v>
      </c>
      <c r="M20" s="85">
        <v>2011</v>
      </c>
      <c r="N20" s="86" t="s">
        <v>8202</v>
      </c>
    </row>
    <row r="21" spans="1:15" ht="19.95" customHeight="1">
      <c r="A21" s="81">
        <v>234</v>
      </c>
      <c r="B21" s="81" t="s">
        <v>14</v>
      </c>
      <c r="C21" s="82" t="s">
        <v>812</v>
      </c>
      <c r="D21" s="83">
        <v>616.89165600000001</v>
      </c>
      <c r="E21" s="83" t="s">
        <v>814</v>
      </c>
      <c r="F21" s="84" t="s">
        <v>9200</v>
      </c>
      <c r="G21" s="84" t="s">
        <v>9201</v>
      </c>
      <c r="H21" s="81" t="s">
        <v>9202</v>
      </c>
      <c r="I21" s="81">
        <v>1</v>
      </c>
      <c r="J21" s="81">
        <v>1</v>
      </c>
      <c r="K21" s="81" t="s">
        <v>9203</v>
      </c>
      <c r="L21" s="81" t="s">
        <v>22</v>
      </c>
      <c r="M21" s="85">
        <v>2014</v>
      </c>
      <c r="N21" s="86" t="s">
        <v>9204</v>
      </c>
    </row>
    <row r="22" spans="1:15" ht="19.95" customHeight="1">
      <c r="A22" s="81">
        <v>48</v>
      </c>
      <c r="B22" s="81" t="s">
        <v>14</v>
      </c>
      <c r="C22" s="82" t="s">
        <v>812</v>
      </c>
      <c r="D22" s="83">
        <v>616.89165600000001</v>
      </c>
      <c r="E22" s="83" t="s">
        <v>8096</v>
      </c>
      <c r="F22" s="84" t="s">
        <v>8097</v>
      </c>
      <c r="G22" s="84" t="s">
        <v>8098</v>
      </c>
      <c r="H22" s="81" t="s">
        <v>8099</v>
      </c>
      <c r="I22" s="81">
        <v>1</v>
      </c>
      <c r="J22" s="81">
        <v>1</v>
      </c>
      <c r="K22" s="81" t="s">
        <v>8100</v>
      </c>
      <c r="L22" s="81" t="s">
        <v>22</v>
      </c>
      <c r="M22" s="85">
        <v>2012</v>
      </c>
      <c r="N22" s="86" t="s">
        <v>8101</v>
      </c>
    </row>
    <row r="23" spans="1:15" ht="19.95" customHeight="1">
      <c r="A23" s="81">
        <v>86</v>
      </c>
      <c r="B23" s="81" t="s">
        <v>14</v>
      </c>
      <c r="C23" s="82" t="s">
        <v>8325</v>
      </c>
      <c r="D23" s="83">
        <v>330.95100000000002</v>
      </c>
      <c r="E23" s="83" t="s">
        <v>1773</v>
      </c>
      <c r="F23" s="84" t="s">
        <v>8326</v>
      </c>
      <c r="G23" s="84" t="s">
        <v>8327</v>
      </c>
      <c r="H23" s="81" t="s">
        <v>8328</v>
      </c>
      <c r="I23" s="81">
        <v>1</v>
      </c>
      <c r="J23" s="81">
        <v>1</v>
      </c>
      <c r="K23" s="81" t="s">
        <v>8329</v>
      </c>
      <c r="L23" s="81" t="s">
        <v>22</v>
      </c>
      <c r="M23" s="85">
        <v>2012</v>
      </c>
      <c r="N23" s="86" t="s">
        <v>8330</v>
      </c>
    </row>
    <row r="24" spans="1:15" ht="19.95" customHeight="1">
      <c r="A24" s="81">
        <v>148</v>
      </c>
      <c r="B24" s="81" t="s">
        <v>14</v>
      </c>
      <c r="C24" s="82" t="s">
        <v>6921</v>
      </c>
      <c r="D24" s="83">
        <v>338.43</v>
      </c>
      <c r="E24" s="83" t="s">
        <v>8700</v>
      </c>
      <c r="F24" s="84" t="s">
        <v>8701</v>
      </c>
      <c r="G24" s="84" t="s">
        <v>8702</v>
      </c>
      <c r="H24" s="81" t="s">
        <v>8703</v>
      </c>
      <c r="I24" s="81">
        <v>1</v>
      </c>
      <c r="J24" s="81">
        <v>1</v>
      </c>
      <c r="K24" s="81" t="s">
        <v>429</v>
      </c>
      <c r="L24" s="81" t="s">
        <v>22</v>
      </c>
      <c r="M24" s="85">
        <v>2014</v>
      </c>
      <c r="N24" s="86" t="s">
        <v>8704</v>
      </c>
    </row>
    <row r="25" spans="1:15" ht="19.95" customHeight="1">
      <c r="A25" s="81">
        <v>31</v>
      </c>
      <c r="B25" s="81" t="s">
        <v>14</v>
      </c>
      <c r="C25" s="82" t="s">
        <v>6921</v>
      </c>
      <c r="D25" s="83">
        <v>331.13299999999998</v>
      </c>
      <c r="E25" s="83" t="s">
        <v>7993</v>
      </c>
      <c r="F25" s="84" t="s">
        <v>7994</v>
      </c>
      <c r="G25" s="84" t="s">
        <v>7995</v>
      </c>
      <c r="H25" s="81" t="s">
        <v>7996</v>
      </c>
      <c r="I25" s="81">
        <v>1</v>
      </c>
      <c r="J25" s="81">
        <v>1</v>
      </c>
      <c r="K25" s="81" t="s">
        <v>7997</v>
      </c>
      <c r="L25" s="81" t="s">
        <v>22</v>
      </c>
      <c r="M25" s="85">
        <v>2013</v>
      </c>
      <c r="N25" s="86" t="s">
        <v>7998</v>
      </c>
    </row>
    <row r="26" spans="1:15" ht="19.95" customHeight="1">
      <c r="A26" s="81">
        <v>200</v>
      </c>
      <c r="B26" s="81" t="s">
        <v>14</v>
      </c>
      <c r="C26" s="82" t="s">
        <v>6921</v>
      </c>
      <c r="D26" s="83">
        <v>306.09500000000003</v>
      </c>
      <c r="E26" s="83" t="s">
        <v>8998</v>
      </c>
      <c r="F26" s="84" t="s">
        <v>8999</v>
      </c>
      <c r="G26" s="84" t="s">
        <v>9000</v>
      </c>
      <c r="H26" s="81" t="s">
        <v>9001</v>
      </c>
      <c r="I26" s="81">
        <v>1</v>
      </c>
      <c r="J26" s="81">
        <v>1</v>
      </c>
      <c r="K26" s="81" t="s">
        <v>9002</v>
      </c>
      <c r="L26" s="81" t="s">
        <v>22</v>
      </c>
      <c r="M26" s="85">
        <v>2012</v>
      </c>
      <c r="N26" s="86" t="s">
        <v>9003</v>
      </c>
    </row>
    <row r="27" spans="1:15" ht="19.95" customHeight="1">
      <c r="A27" s="81">
        <v>129</v>
      </c>
      <c r="B27" s="81" t="s">
        <v>14</v>
      </c>
      <c r="C27" s="82" t="s">
        <v>6655</v>
      </c>
      <c r="D27" s="83">
        <v>306.85095000000001</v>
      </c>
      <c r="E27" s="83" t="s">
        <v>8580</v>
      </c>
      <c r="F27" s="84" t="s">
        <v>8581</v>
      </c>
      <c r="G27" s="84" t="s">
        <v>8582</v>
      </c>
      <c r="H27" s="81" t="s">
        <v>8583</v>
      </c>
      <c r="I27" s="81">
        <v>1</v>
      </c>
      <c r="J27" s="81">
        <v>1</v>
      </c>
      <c r="K27" s="81" t="s">
        <v>8584</v>
      </c>
      <c r="L27" s="81" t="s">
        <v>22</v>
      </c>
      <c r="M27" s="85">
        <v>2014</v>
      </c>
      <c r="N27" s="86" t="s">
        <v>8585</v>
      </c>
    </row>
    <row r="28" spans="1:15" ht="19.95" customHeight="1">
      <c r="A28" s="81">
        <v>51</v>
      </c>
      <c r="B28" s="81" t="s">
        <v>14</v>
      </c>
      <c r="C28" s="82" t="s">
        <v>8115</v>
      </c>
      <c r="D28" s="83">
        <v>616.89075000000003</v>
      </c>
      <c r="E28" s="83" t="s">
        <v>8116</v>
      </c>
      <c r="F28" s="84" t="s">
        <v>8117</v>
      </c>
      <c r="G28" s="84" t="s">
        <v>8118</v>
      </c>
      <c r="H28" s="81" t="s">
        <v>8119</v>
      </c>
      <c r="I28" s="81">
        <v>1</v>
      </c>
      <c r="J28" s="81">
        <v>1</v>
      </c>
      <c r="K28" s="81" t="s">
        <v>8120</v>
      </c>
      <c r="L28" s="81" t="s">
        <v>22</v>
      </c>
      <c r="M28" s="85">
        <v>2013</v>
      </c>
      <c r="N28" s="86" t="s">
        <v>8121</v>
      </c>
    </row>
    <row r="29" spans="1:15" ht="19.95" customHeight="1">
      <c r="A29" s="81">
        <v>198</v>
      </c>
      <c r="B29" s="81" t="s">
        <v>14</v>
      </c>
      <c r="C29" s="82" t="s">
        <v>8987</v>
      </c>
      <c r="D29" s="83">
        <v>616.85882000000004</v>
      </c>
      <c r="E29" s="83" t="s">
        <v>5473</v>
      </c>
      <c r="F29" s="84" t="s">
        <v>8988</v>
      </c>
      <c r="G29" s="84" t="s">
        <v>8989</v>
      </c>
      <c r="H29" s="81" t="s">
        <v>8990</v>
      </c>
      <c r="I29" s="81">
        <v>1</v>
      </c>
      <c r="J29" s="81">
        <v>1</v>
      </c>
      <c r="K29" s="81" t="s">
        <v>8991</v>
      </c>
      <c r="L29" s="81" t="s">
        <v>22</v>
      </c>
      <c r="M29" s="85">
        <v>2012</v>
      </c>
      <c r="N29" s="86" t="s">
        <v>8992</v>
      </c>
    </row>
    <row r="30" spans="1:15" ht="19.95" customHeight="1">
      <c r="A30" s="81">
        <v>80</v>
      </c>
      <c r="B30" s="81" t="s">
        <v>14</v>
      </c>
      <c r="C30" s="82" t="s">
        <v>8285</v>
      </c>
      <c r="D30" s="83">
        <v>346.08199999999999</v>
      </c>
      <c r="E30" s="83" t="s">
        <v>8286</v>
      </c>
      <c r="F30" s="84" t="s">
        <v>8287</v>
      </c>
      <c r="G30" s="84" t="s">
        <v>8288</v>
      </c>
      <c r="H30" s="81" t="s">
        <v>8289</v>
      </c>
      <c r="I30" s="81">
        <v>1</v>
      </c>
      <c r="J30" s="81">
        <v>1</v>
      </c>
      <c r="K30" s="81" t="s">
        <v>8290</v>
      </c>
      <c r="L30" s="81" t="s">
        <v>22</v>
      </c>
      <c r="M30" s="85">
        <v>2014</v>
      </c>
      <c r="N30" s="86" t="s">
        <v>8291</v>
      </c>
    </row>
    <row r="31" spans="1:15" ht="19.95" customHeight="1">
      <c r="A31" s="81">
        <v>53</v>
      </c>
      <c r="B31" s="81" t="s">
        <v>14</v>
      </c>
      <c r="C31" s="82" t="s">
        <v>7327</v>
      </c>
      <c r="D31" s="83">
        <v>808.06691999999998</v>
      </c>
      <c r="E31" s="83" t="s">
        <v>8128</v>
      </c>
      <c r="F31" s="84" t="s">
        <v>8129</v>
      </c>
      <c r="G31" s="84" t="s">
        <v>8130</v>
      </c>
      <c r="H31" s="81" t="s">
        <v>8131</v>
      </c>
      <c r="I31" s="81">
        <v>1</v>
      </c>
      <c r="J31" s="81">
        <v>1</v>
      </c>
      <c r="K31" s="81" t="s">
        <v>8132</v>
      </c>
      <c r="L31" s="81" t="s">
        <v>22</v>
      </c>
      <c r="M31" s="85">
        <v>2014</v>
      </c>
      <c r="N31" s="86" t="s">
        <v>8133</v>
      </c>
    </row>
    <row r="32" spans="1:15" ht="19.95" customHeight="1">
      <c r="A32" s="81">
        <v>160</v>
      </c>
      <c r="B32" s="81" t="s">
        <v>14</v>
      </c>
      <c r="C32" s="82" t="s">
        <v>7327</v>
      </c>
      <c r="D32" s="83">
        <v>428.00709999999998</v>
      </c>
      <c r="E32" s="83" t="s">
        <v>7967</v>
      </c>
      <c r="F32" s="84" t="s">
        <v>8768</v>
      </c>
      <c r="G32" s="84" t="s">
        <v>8769</v>
      </c>
      <c r="H32" s="81" t="s">
        <v>8770</v>
      </c>
      <c r="I32" s="81">
        <v>1</v>
      </c>
      <c r="J32" s="81">
        <v>1</v>
      </c>
      <c r="K32" s="81" t="s">
        <v>8771</v>
      </c>
      <c r="L32" s="81" t="s">
        <v>22</v>
      </c>
      <c r="M32" s="85">
        <v>2013</v>
      </c>
      <c r="N32" s="86" t="s">
        <v>8772</v>
      </c>
    </row>
    <row r="33" spans="1:15" ht="19.95" customHeight="1">
      <c r="A33" s="81">
        <v>191</v>
      </c>
      <c r="B33" s="81" t="s">
        <v>14</v>
      </c>
      <c r="C33" s="82" t="s">
        <v>7327</v>
      </c>
      <c r="D33" s="83">
        <v>428.00785000000002</v>
      </c>
      <c r="E33" s="83" t="s">
        <v>2289</v>
      </c>
      <c r="F33" s="84" t="s">
        <v>8949</v>
      </c>
      <c r="G33" s="84" t="s">
        <v>8950</v>
      </c>
      <c r="H33" s="81" t="s">
        <v>8951</v>
      </c>
      <c r="I33" s="81">
        <v>1</v>
      </c>
      <c r="J33" s="81">
        <v>1</v>
      </c>
      <c r="K33" s="81" t="s">
        <v>8952</v>
      </c>
      <c r="L33" s="81" t="s">
        <v>22</v>
      </c>
      <c r="M33" s="85">
        <v>2012</v>
      </c>
      <c r="N33" s="86" t="s">
        <v>8953</v>
      </c>
    </row>
    <row r="34" spans="1:15" ht="19.95" customHeight="1">
      <c r="A34" s="81">
        <v>61</v>
      </c>
      <c r="B34" s="81" t="s">
        <v>14</v>
      </c>
      <c r="C34" s="82" t="s">
        <v>8172</v>
      </c>
      <c r="D34" s="83">
        <v>333.95389999999998</v>
      </c>
      <c r="E34" s="83" t="s">
        <v>8173</v>
      </c>
      <c r="F34" s="84" t="s">
        <v>8174</v>
      </c>
      <c r="G34" s="84" t="s">
        <v>8175</v>
      </c>
      <c r="H34" s="81" t="s">
        <v>8176</v>
      </c>
      <c r="I34" s="81">
        <v>1</v>
      </c>
      <c r="J34" s="81">
        <v>1</v>
      </c>
      <c r="K34" s="81" t="s">
        <v>8177</v>
      </c>
      <c r="L34" s="81" t="s">
        <v>22</v>
      </c>
      <c r="M34" s="85">
        <v>2014</v>
      </c>
      <c r="N34" s="86" t="s">
        <v>8178</v>
      </c>
    </row>
    <row r="35" spans="1:15" ht="19.95" customHeight="1">
      <c r="A35" s="81">
        <v>223</v>
      </c>
      <c r="B35" s="81" t="s">
        <v>14</v>
      </c>
      <c r="C35" s="82" t="s">
        <v>9135</v>
      </c>
      <c r="D35" s="83">
        <v>617.10270000000003</v>
      </c>
      <c r="E35" s="83" t="s">
        <v>2019</v>
      </c>
      <c r="F35" s="84" t="s">
        <v>9136</v>
      </c>
      <c r="G35" s="84" t="s">
        <v>9137</v>
      </c>
      <c r="H35" s="81" t="s">
        <v>9138</v>
      </c>
      <c r="I35" s="81">
        <v>1</v>
      </c>
      <c r="J35" s="81">
        <v>2</v>
      </c>
      <c r="K35" s="81" t="s">
        <v>5663</v>
      </c>
      <c r="L35" s="81" t="s">
        <v>22</v>
      </c>
      <c r="M35" s="85">
        <v>2012</v>
      </c>
      <c r="N35" s="86" t="s">
        <v>9139</v>
      </c>
    </row>
    <row r="36" spans="1:15" ht="19.95" customHeight="1">
      <c r="A36" s="81">
        <v>84</v>
      </c>
      <c r="B36" s="81" t="s">
        <v>14</v>
      </c>
      <c r="C36" s="82" t="s">
        <v>8312</v>
      </c>
      <c r="D36" s="83">
        <v>658.83429999999998</v>
      </c>
      <c r="E36" s="83" t="s">
        <v>8313</v>
      </c>
      <c r="F36" s="84" t="s">
        <v>8314</v>
      </c>
      <c r="G36" s="84" t="s">
        <v>8315</v>
      </c>
      <c r="H36" s="81" t="s">
        <v>8316</v>
      </c>
      <c r="I36" s="81">
        <v>1</v>
      </c>
      <c r="J36" s="81">
        <v>1</v>
      </c>
      <c r="K36" s="81" t="s">
        <v>8317</v>
      </c>
      <c r="L36" s="81" t="s">
        <v>22</v>
      </c>
      <c r="M36" s="85">
        <v>2012</v>
      </c>
      <c r="N36" s="86" t="s">
        <v>8318</v>
      </c>
    </row>
    <row r="37" spans="1:15" ht="19.95" customHeight="1">
      <c r="A37" s="81">
        <v>77</v>
      </c>
      <c r="B37" s="81" t="s">
        <v>14</v>
      </c>
      <c r="C37" s="82" t="s">
        <v>8266</v>
      </c>
      <c r="D37" s="83">
        <v>690</v>
      </c>
      <c r="E37" s="83" t="s">
        <v>8267</v>
      </c>
      <c r="F37" s="84" t="s">
        <v>8268</v>
      </c>
      <c r="G37" s="84" t="s">
        <v>8269</v>
      </c>
      <c r="H37" s="81" t="s">
        <v>8270</v>
      </c>
      <c r="I37" s="81">
        <v>1</v>
      </c>
      <c r="J37" s="81">
        <v>1</v>
      </c>
      <c r="K37" s="81" t="s">
        <v>8271</v>
      </c>
      <c r="L37" s="81" t="s">
        <v>22</v>
      </c>
      <c r="M37" s="85">
        <v>2013</v>
      </c>
      <c r="N37" s="86" t="s">
        <v>8272</v>
      </c>
    </row>
    <row r="38" spans="1:15" ht="19.95" customHeight="1">
      <c r="A38" s="81">
        <v>15</v>
      </c>
      <c r="B38" s="81" t="s">
        <v>14</v>
      </c>
      <c r="C38" s="81" t="s">
        <v>7150</v>
      </c>
      <c r="D38" s="87">
        <v>725.57</v>
      </c>
      <c r="E38" s="81" t="s">
        <v>9440</v>
      </c>
      <c r="F38" s="87" t="s">
        <v>9441</v>
      </c>
      <c r="G38" s="88">
        <v>9780415639224</v>
      </c>
      <c r="H38" s="88" t="s">
        <v>9442</v>
      </c>
      <c r="I38" s="89">
        <v>1</v>
      </c>
      <c r="J38" s="89">
        <v>1</v>
      </c>
      <c r="K38" s="92" t="s">
        <v>9443</v>
      </c>
      <c r="L38" s="81" t="s">
        <v>22</v>
      </c>
      <c r="M38" s="85">
        <v>2014</v>
      </c>
      <c r="N38" s="90" t="s">
        <v>9444</v>
      </c>
      <c r="O38" s="91" t="s">
        <v>9622</v>
      </c>
    </row>
    <row r="39" spans="1:15" ht="19.95" customHeight="1">
      <c r="A39" s="81">
        <v>242</v>
      </c>
      <c r="B39" s="81" t="s">
        <v>14</v>
      </c>
      <c r="C39" s="82" t="s">
        <v>7150</v>
      </c>
      <c r="D39" s="83">
        <v>720.47</v>
      </c>
      <c r="E39" s="83" t="s">
        <v>7821</v>
      </c>
      <c r="F39" s="84" t="s">
        <v>9249</v>
      </c>
      <c r="G39" s="84" t="s">
        <v>9250</v>
      </c>
      <c r="H39" s="81" t="s">
        <v>9251</v>
      </c>
      <c r="I39" s="81">
        <v>1</v>
      </c>
      <c r="J39" s="81">
        <v>1</v>
      </c>
      <c r="K39" s="81" t="s">
        <v>9252</v>
      </c>
      <c r="L39" s="81" t="s">
        <v>22</v>
      </c>
      <c r="M39" s="85">
        <v>2013</v>
      </c>
      <c r="N39" s="86" t="s">
        <v>9253</v>
      </c>
    </row>
    <row r="40" spans="1:15" ht="19.95" customHeight="1">
      <c r="A40" s="81">
        <v>253</v>
      </c>
      <c r="B40" s="81" t="s">
        <v>14</v>
      </c>
      <c r="C40" s="82" t="s">
        <v>1059</v>
      </c>
      <c r="D40" s="83">
        <v>346.41066000000001</v>
      </c>
      <c r="E40" s="83" t="s">
        <v>9313</v>
      </c>
      <c r="F40" s="84" t="s">
        <v>9314</v>
      </c>
      <c r="G40" s="84" t="s">
        <v>9315</v>
      </c>
      <c r="H40" s="81" t="s">
        <v>9316</v>
      </c>
      <c r="I40" s="81">
        <v>1</v>
      </c>
      <c r="J40" s="81">
        <v>1</v>
      </c>
      <c r="K40" s="81" t="s">
        <v>9317</v>
      </c>
      <c r="L40" s="81" t="s">
        <v>22</v>
      </c>
      <c r="M40" s="85">
        <v>2012</v>
      </c>
      <c r="N40" s="86" t="s">
        <v>9318</v>
      </c>
    </row>
    <row r="41" spans="1:15" ht="19.95" customHeight="1">
      <c r="A41" s="81">
        <v>25</v>
      </c>
      <c r="B41" s="81" t="s">
        <v>14</v>
      </c>
      <c r="C41" s="82" t="s">
        <v>7954</v>
      </c>
      <c r="D41" s="83">
        <v>382.06549200000001</v>
      </c>
      <c r="E41" s="83" t="s">
        <v>7955</v>
      </c>
      <c r="F41" s="84" t="s">
        <v>7956</v>
      </c>
      <c r="G41" s="84" t="s">
        <v>7957</v>
      </c>
      <c r="H41" s="81" t="s">
        <v>7958</v>
      </c>
      <c r="I41" s="81">
        <v>1</v>
      </c>
      <c r="J41" s="81">
        <v>1</v>
      </c>
      <c r="K41" s="81" t="s">
        <v>7959</v>
      </c>
      <c r="L41" s="81" t="s">
        <v>22</v>
      </c>
      <c r="M41" s="85">
        <v>2014</v>
      </c>
      <c r="N41" s="86" t="s">
        <v>7960</v>
      </c>
    </row>
    <row r="42" spans="1:15" ht="19.95" customHeight="1">
      <c r="A42" s="81">
        <v>81</v>
      </c>
      <c r="B42" s="81" t="s">
        <v>14</v>
      </c>
      <c r="C42" s="82" t="s">
        <v>8292</v>
      </c>
      <c r="D42" s="83">
        <v>303.66095000000001</v>
      </c>
      <c r="E42" s="83" t="s">
        <v>8293</v>
      </c>
      <c r="F42" s="84" t="s">
        <v>8294</v>
      </c>
      <c r="G42" s="84" t="s">
        <v>8295</v>
      </c>
      <c r="H42" s="81" t="s">
        <v>8296</v>
      </c>
      <c r="I42" s="81">
        <v>1</v>
      </c>
      <c r="J42" s="81">
        <v>1</v>
      </c>
      <c r="K42" s="81" t="s">
        <v>8297</v>
      </c>
      <c r="L42" s="81" t="s">
        <v>22</v>
      </c>
      <c r="M42" s="85">
        <v>2013</v>
      </c>
      <c r="N42" s="86" t="s">
        <v>8298</v>
      </c>
    </row>
    <row r="43" spans="1:15" ht="19.95" customHeight="1">
      <c r="A43" s="81">
        <v>105</v>
      </c>
      <c r="B43" s="81" t="s">
        <v>14</v>
      </c>
      <c r="C43" s="82" t="s">
        <v>7219</v>
      </c>
      <c r="D43" s="83">
        <v>362.40947</v>
      </c>
      <c r="E43" s="83" t="s">
        <v>8436</v>
      </c>
      <c r="F43" s="84" t="s">
        <v>8437</v>
      </c>
      <c r="G43" s="84" t="s">
        <v>8438</v>
      </c>
      <c r="H43" s="81" t="s">
        <v>8439</v>
      </c>
      <c r="I43" s="81">
        <v>1</v>
      </c>
      <c r="J43" s="81">
        <v>1</v>
      </c>
      <c r="K43" s="81" t="s">
        <v>8440</v>
      </c>
      <c r="L43" s="81" t="s">
        <v>22</v>
      </c>
      <c r="M43" s="85">
        <v>2014</v>
      </c>
      <c r="N43" s="86" t="s">
        <v>8441</v>
      </c>
    </row>
    <row r="44" spans="1:15" ht="19.95" customHeight="1">
      <c r="A44" s="81">
        <v>29</v>
      </c>
      <c r="B44" s="81" t="s">
        <v>14</v>
      </c>
      <c r="C44" s="82" t="s">
        <v>7979</v>
      </c>
      <c r="D44" s="83">
        <v>616.89008349999995</v>
      </c>
      <c r="E44" s="83" t="s">
        <v>7980</v>
      </c>
      <c r="F44" s="84" t="s">
        <v>7981</v>
      </c>
      <c r="G44" s="84" t="s">
        <v>7982</v>
      </c>
      <c r="H44" s="81" t="s">
        <v>7983</v>
      </c>
      <c r="I44" s="81">
        <v>1</v>
      </c>
      <c r="J44" s="81">
        <v>1</v>
      </c>
      <c r="K44" s="81" t="s">
        <v>7984</v>
      </c>
      <c r="L44" s="81" t="s">
        <v>22</v>
      </c>
      <c r="M44" s="85">
        <v>2014</v>
      </c>
      <c r="N44" s="86" t="s">
        <v>7985</v>
      </c>
    </row>
    <row r="45" spans="1:15" ht="19.95" customHeight="1">
      <c r="A45" s="81">
        <v>71</v>
      </c>
      <c r="B45" s="81" t="s">
        <v>14</v>
      </c>
      <c r="C45" s="82" t="s">
        <v>415</v>
      </c>
      <c r="D45" s="83">
        <v>809.89282000000003</v>
      </c>
      <c r="E45" s="83" t="s">
        <v>8232</v>
      </c>
      <c r="F45" s="84" t="s">
        <v>8233</v>
      </c>
      <c r="G45" s="84" t="s">
        <v>8234</v>
      </c>
      <c r="H45" s="81" t="s">
        <v>8235</v>
      </c>
      <c r="I45" s="81">
        <v>1</v>
      </c>
      <c r="J45" s="81">
        <v>1</v>
      </c>
      <c r="K45" s="81" t="s">
        <v>8236</v>
      </c>
      <c r="L45" s="81" t="s">
        <v>22</v>
      </c>
      <c r="M45" s="85">
        <v>2014</v>
      </c>
      <c r="N45" s="86" t="s">
        <v>8237</v>
      </c>
    </row>
    <row r="46" spans="1:15" ht="19.95" customHeight="1">
      <c r="A46" s="81">
        <v>72</v>
      </c>
      <c r="B46" s="81" t="s">
        <v>14</v>
      </c>
      <c r="C46" s="82" t="s">
        <v>218</v>
      </c>
      <c r="D46" s="83">
        <v>331.10951</v>
      </c>
      <c r="E46" s="83" t="s">
        <v>8238</v>
      </c>
      <c r="F46" s="84" t="s">
        <v>8239</v>
      </c>
      <c r="G46" s="84" t="s">
        <v>8240</v>
      </c>
      <c r="H46" s="81" t="s">
        <v>8241</v>
      </c>
      <c r="I46" s="81">
        <v>1</v>
      </c>
      <c r="J46" s="81">
        <v>1</v>
      </c>
      <c r="K46" s="81" t="s">
        <v>8242</v>
      </c>
      <c r="L46" s="81" t="s">
        <v>22</v>
      </c>
      <c r="M46" s="85">
        <v>2011</v>
      </c>
      <c r="N46" s="86" t="s">
        <v>8243</v>
      </c>
    </row>
    <row r="47" spans="1:15" ht="19.95" customHeight="1">
      <c r="A47" s="81">
        <v>226</v>
      </c>
      <c r="B47" s="81" t="s">
        <v>14</v>
      </c>
      <c r="C47" s="82" t="s">
        <v>7083</v>
      </c>
      <c r="D47" s="83">
        <v>338.95105999999998</v>
      </c>
      <c r="E47" s="83" t="s">
        <v>9152</v>
      </c>
      <c r="F47" s="84" t="s">
        <v>9153</v>
      </c>
      <c r="G47" s="84" t="s">
        <v>9154</v>
      </c>
      <c r="H47" s="81" t="s">
        <v>9155</v>
      </c>
      <c r="I47" s="81">
        <v>1</v>
      </c>
      <c r="J47" s="81">
        <v>1</v>
      </c>
      <c r="K47" s="81" t="s">
        <v>9156</v>
      </c>
      <c r="L47" s="81" t="s">
        <v>22</v>
      </c>
      <c r="M47" s="85">
        <v>2013</v>
      </c>
      <c r="N47" s="86" t="s">
        <v>9157</v>
      </c>
    </row>
    <row r="48" spans="1:15" ht="19.95" customHeight="1">
      <c r="A48" s="81">
        <v>70</v>
      </c>
      <c r="B48" s="81" t="s">
        <v>14</v>
      </c>
      <c r="C48" s="82" t="s">
        <v>7083</v>
      </c>
      <c r="D48" s="83">
        <v>303.49509999999998</v>
      </c>
      <c r="E48" s="83" t="s">
        <v>1807</v>
      </c>
      <c r="F48" s="84" t="s">
        <v>8227</v>
      </c>
      <c r="G48" s="84" t="s">
        <v>8228</v>
      </c>
      <c r="H48" s="81" t="s">
        <v>8229</v>
      </c>
      <c r="I48" s="81">
        <v>1</v>
      </c>
      <c r="J48" s="81">
        <v>1</v>
      </c>
      <c r="K48" s="81" t="s">
        <v>8230</v>
      </c>
      <c r="L48" s="81" t="s">
        <v>22</v>
      </c>
      <c r="M48" s="85">
        <v>2011</v>
      </c>
      <c r="N48" s="86" t="s">
        <v>8231</v>
      </c>
    </row>
    <row r="49" spans="1:15" ht="19.95" customHeight="1">
      <c r="A49" s="81">
        <v>26</v>
      </c>
      <c r="B49" s="81" t="s">
        <v>14</v>
      </c>
      <c r="C49" s="81" t="s">
        <v>9497</v>
      </c>
      <c r="D49" s="87">
        <v>181.11199999999999</v>
      </c>
      <c r="E49" s="81" t="s">
        <v>9498</v>
      </c>
      <c r="F49" s="87" t="s">
        <v>9499</v>
      </c>
      <c r="G49" s="88">
        <v>9780415630788</v>
      </c>
      <c r="H49" s="88" t="s">
        <v>9500</v>
      </c>
      <c r="I49" s="89">
        <v>1</v>
      </c>
      <c r="J49" s="89">
        <v>1</v>
      </c>
      <c r="K49" s="81" t="s">
        <v>9501</v>
      </c>
      <c r="L49" s="81" t="s">
        <v>22</v>
      </c>
      <c r="M49" s="85">
        <v>2014</v>
      </c>
      <c r="N49" s="90" t="s">
        <v>9502</v>
      </c>
      <c r="O49" s="91" t="s">
        <v>9622</v>
      </c>
    </row>
    <row r="50" spans="1:15" ht="19.95" customHeight="1">
      <c r="A50" s="81">
        <v>74</v>
      </c>
      <c r="B50" s="81" t="s">
        <v>14</v>
      </c>
      <c r="C50" s="82" t="s">
        <v>7743</v>
      </c>
      <c r="D50" s="83">
        <v>327.51</v>
      </c>
      <c r="E50" s="83" t="s">
        <v>8249</v>
      </c>
      <c r="F50" s="84" t="s">
        <v>8250</v>
      </c>
      <c r="G50" s="84" t="s">
        <v>8251</v>
      </c>
      <c r="H50" s="81" t="s">
        <v>8252</v>
      </c>
      <c r="I50" s="81">
        <v>1</v>
      </c>
      <c r="J50" s="81">
        <v>1</v>
      </c>
      <c r="K50" s="81" t="s">
        <v>8253</v>
      </c>
      <c r="L50" s="81" t="s">
        <v>22</v>
      </c>
      <c r="M50" s="85">
        <v>2014</v>
      </c>
      <c r="N50" s="86" t="s">
        <v>8254</v>
      </c>
    </row>
    <row r="51" spans="1:15" ht="19.95" customHeight="1">
      <c r="A51" s="81">
        <v>73</v>
      </c>
      <c r="B51" s="81" t="s">
        <v>14</v>
      </c>
      <c r="C51" s="82" t="s">
        <v>652</v>
      </c>
      <c r="D51" s="83">
        <v>327.51</v>
      </c>
      <c r="E51" s="83" t="s">
        <v>1786</v>
      </c>
      <c r="F51" s="84" t="s">
        <v>8244</v>
      </c>
      <c r="G51" s="84" t="s">
        <v>8245</v>
      </c>
      <c r="H51" s="81" t="s">
        <v>8246</v>
      </c>
      <c r="I51" s="81">
        <v>1</v>
      </c>
      <c r="J51" s="81">
        <v>1</v>
      </c>
      <c r="K51" s="81" t="s">
        <v>8247</v>
      </c>
      <c r="L51" s="81" t="s">
        <v>22</v>
      </c>
      <c r="M51" s="85">
        <v>2012</v>
      </c>
      <c r="N51" s="86" t="s">
        <v>8248</v>
      </c>
    </row>
    <row r="52" spans="1:15" ht="19.95" customHeight="1">
      <c r="A52" s="81">
        <v>75</v>
      </c>
      <c r="B52" s="81" t="s">
        <v>14</v>
      </c>
      <c r="C52" s="82" t="s">
        <v>652</v>
      </c>
      <c r="D52" s="83">
        <v>303.39999999999998</v>
      </c>
      <c r="E52" s="83" t="s">
        <v>8255</v>
      </c>
      <c r="F52" s="84" t="s">
        <v>8256</v>
      </c>
      <c r="G52" s="84" t="s">
        <v>8257</v>
      </c>
      <c r="H52" s="81" t="s">
        <v>8258</v>
      </c>
      <c r="I52" s="81">
        <v>1</v>
      </c>
      <c r="J52" s="81">
        <v>1</v>
      </c>
      <c r="K52" s="81" t="s">
        <v>8259</v>
      </c>
      <c r="L52" s="81" t="s">
        <v>22</v>
      </c>
      <c r="M52" s="85">
        <v>2012</v>
      </c>
      <c r="N52" s="86" t="s">
        <v>8260</v>
      </c>
    </row>
    <row r="53" spans="1:15" ht="19.95" customHeight="1">
      <c r="A53" s="81">
        <v>32</v>
      </c>
      <c r="B53" s="81" t="s">
        <v>14</v>
      </c>
      <c r="C53" s="82" t="s">
        <v>382</v>
      </c>
      <c r="D53" s="83">
        <v>363.50941</v>
      </c>
      <c r="E53" s="83" t="s">
        <v>2238</v>
      </c>
      <c r="F53" s="84" t="s">
        <v>7999</v>
      </c>
      <c r="G53" s="84" t="s">
        <v>8000</v>
      </c>
      <c r="H53" s="81" t="s">
        <v>8001</v>
      </c>
      <c r="I53" s="81">
        <v>1</v>
      </c>
      <c r="J53" s="81">
        <v>1</v>
      </c>
      <c r="K53" s="81" t="s">
        <v>8002</v>
      </c>
      <c r="L53" s="81" t="s">
        <v>22</v>
      </c>
      <c r="M53" s="85">
        <v>2014</v>
      </c>
      <c r="N53" s="86" t="s">
        <v>8003</v>
      </c>
    </row>
    <row r="54" spans="1:15" ht="19.95" customHeight="1">
      <c r="A54" s="81">
        <v>58</v>
      </c>
      <c r="B54" s="81" t="s">
        <v>14</v>
      </c>
      <c r="C54" s="82" t="s">
        <v>382</v>
      </c>
      <c r="D54" s="83">
        <v>363.5</v>
      </c>
      <c r="E54" s="83" t="s">
        <v>8155</v>
      </c>
      <c r="F54" s="84" t="s">
        <v>8156</v>
      </c>
      <c r="G54" s="84" t="s">
        <v>8157</v>
      </c>
      <c r="H54" s="81" t="s">
        <v>8158</v>
      </c>
      <c r="I54" s="81">
        <v>1</v>
      </c>
      <c r="J54" s="81">
        <v>1</v>
      </c>
      <c r="K54" s="81" t="s">
        <v>8159</v>
      </c>
      <c r="L54" s="81" t="s">
        <v>22</v>
      </c>
      <c r="M54" s="85">
        <v>2012</v>
      </c>
      <c r="N54" s="86" t="s">
        <v>8160</v>
      </c>
    </row>
    <row r="55" spans="1:15" ht="19.95" customHeight="1">
      <c r="A55" s="81">
        <v>3</v>
      </c>
      <c r="B55" s="81" t="s">
        <v>14</v>
      </c>
      <c r="C55" s="82" t="s">
        <v>7814</v>
      </c>
      <c r="D55" s="83">
        <v>371.10239999999999</v>
      </c>
      <c r="E55" s="83" t="s">
        <v>7815</v>
      </c>
      <c r="F55" s="84" t="s">
        <v>7816</v>
      </c>
      <c r="G55" s="84" t="s">
        <v>7817</v>
      </c>
      <c r="H55" s="81" t="s">
        <v>7818</v>
      </c>
      <c r="I55" s="81">
        <v>1</v>
      </c>
      <c r="J55" s="81">
        <v>1</v>
      </c>
      <c r="K55" s="81" t="s">
        <v>7819</v>
      </c>
      <c r="L55" s="81" t="s">
        <v>22</v>
      </c>
      <c r="M55" s="85">
        <v>2012</v>
      </c>
      <c r="N55" s="86" t="s">
        <v>7820</v>
      </c>
    </row>
    <row r="56" spans="1:15" ht="19.95" customHeight="1">
      <c r="A56" s="81">
        <v>249</v>
      </c>
      <c r="B56" s="81" t="s">
        <v>14</v>
      </c>
      <c r="C56" s="82" t="s">
        <v>1106</v>
      </c>
      <c r="D56" s="83">
        <v>371.39</v>
      </c>
      <c r="E56" s="83" t="s">
        <v>8161</v>
      </c>
      <c r="F56" s="84" t="s">
        <v>9290</v>
      </c>
      <c r="G56" s="84" t="s">
        <v>9291</v>
      </c>
      <c r="H56" s="81" t="s">
        <v>9292</v>
      </c>
      <c r="I56" s="81">
        <v>1</v>
      </c>
      <c r="J56" s="81">
        <v>1</v>
      </c>
      <c r="K56" s="81" t="s">
        <v>2674</v>
      </c>
      <c r="L56" s="81" t="s">
        <v>22</v>
      </c>
      <c r="M56" s="85">
        <v>2014</v>
      </c>
      <c r="N56" s="86" t="s">
        <v>9293</v>
      </c>
    </row>
    <row r="57" spans="1:15" ht="19.95" customHeight="1">
      <c r="A57" s="81">
        <v>171</v>
      </c>
      <c r="B57" s="81" t="s">
        <v>14</v>
      </c>
      <c r="C57" s="82" t="s">
        <v>165</v>
      </c>
      <c r="D57" s="83">
        <v>333.91</v>
      </c>
      <c r="E57" s="83" t="s">
        <v>8829</v>
      </c>
      <c r="F57" s="84" t="s">
        <v>8830</v>
      </c>
      <c r="G57" s="84" t="s">
        <v>8831</v>
      </c>
      <c r="H57" s="81" t="s">
        <v>8832</v>
      </c>
      <c r="I57" s="81">
        <v>1</v>
      </c>
      <c r="J57" s="81">
        <v>1</v>
      </c>
      <c r="K57" s="81" t="s">
        <v>8833</v>
      </c>
      <c r="L57" s="81" t="s">
        <v>22</v>
      </c>
      <c r="M57" s="85">
        <v>2014</v>
      </c>
      <c r="N57" s="86" t="s">
        <v>8834</v>
      </c>
    </row>
    <row r="58" spans="1:15" ht="19.95" customHeight="1">
      <c r="A58" s="81">
        <v>9</v>
      </c>
      <c r="B58" s="81" t="s">
        <v>14</v>
      </c>
      <c r="C58" s="82" t="s">
        <v>7854</v>
      </c>
      <c r="D58" s="83">
        <v>616.85520599999995</v>
      </c>
      <c r="E58" s="83" t="s">
        <v>7855</v>
      </c>
      <c r="F58" s="84" t="s">
        <v>7856</v>
      </c>
      <c r="G58" s="84" t="s">
        <v>7857</v>
      </c>
      <c r="H58" s="81" t="s">
        <v>7858</v>
      </c>
      <c r="I58" s="81">
        <v>1</v>
      </c>
      <c r="J58" s="81">
        <v>2</v>
      </c>
      <c r="K58" s="81" t="s">
        <v>7859</v>
      </c>
      <c r="L58" s="81" t="s">
        <v>538</v>
      </c>
      <c r="M58" s="85">
        <v>2014</v>
      </c>
      <c r="N58" s="86" t="s">
        <v>7860</v>
      </c>
    </row>
    <row r="59" spans="1:15" ht="19.95" customHeight="1">
      <c r="A59" s="81">
        <v>103</v>
      </c>
      <c r="B59" s="81" t="s">
        <v>14</v>
      </c>
      <c r="C59" s="82" t="s">
        <v>7266</v>
      </c>
      <c r="D59" s="83">
        <v>616.85882000000004</v>
      </c>
      <c r="E59" s="83" t="s">
        <v>1552</v>
      </c>
      <c r="F59" s="84" t="s">
        <v>8424</v>
      </c>
      <c r="G59" s="84" t="s">
        <v>8425</v>
      </c>
      <c r="H59" s="81" t="s">
        <v>8426</v>
      </c>
      <c r="I59" s="81">
        <v>1</v>
      </c>
      <c r="J59" s="81">
        <v>1</v>
      </c>
      <c r="K59" s="81" t="s">
        <v>8427</v>
      </c>
      <c r="L59" s="81" t="s">
        <v>538</v>
      </c>
      <c r="M59" s="85">
        <v>2013</v>
      </c>
      <c r="N59" s="86" t="s">
        <v>8428</v>
      </c>
    </row>
    <row r="60" spans="1:15" ht="19.95" customHeight="1">
      <c r="A60" s="81">
        <v>42</v>
      </c>
      <c r="B60" s="81" t="s">
        <v>14</v>
      </c>
      <c r="C60" s="82" t="s">
        <v>8058</v>
      </c>
      <c r="D60" s="83">
        <v>302.23</v>
      </c>
      <c r="E60" s="83" t="s">
        <v>8059</v>
      </c>
      <c r="F60" s="84" t="s">
        <v>8060</v>
      </c>
      <c r="G60" s="84" t="s">
        <v>8061</v>
      </c>
      <c r="H60" s="81" t="s">
        <v>8062</v>
      </c>
      <c r="I60" s="81">
        <v>1</v>
      </c>
      <c r="J60" s="81">
        <v>3</v>
      </c>
      <c r="K60" s="81" t="s">
        <v>8063</v>
      </c>
      <c r="L60" s="81" t="s">
        <v>22</v>
      </c>
      <c r="M60" s="85">
        <v>2014</v>
      </c>
      <c r="N60" s="86" t="s">
        <v>8064</v>
      </c>
    </row>
    <row r="61" spans="1:15" ht="19.95" customHeight="1">
      <c r="A61" s="81">
        <v>8</v>
      </c>
      <c r="B61" s="81" t="s">
        <v>14</v>
      </c>
      <c r="C61" s="82" t="s">
        <v>7847</v>
      </c>
      <c r="D61" s="83">
        <v>342.73</v>
      </c>
      <c r="E61" s="83" t="s">
        <v>7848</v>
      </c>
      <c r="F61" s="84" t="s">
        <v>7849</v>
      </c>
      <c r="G61" s="84" t="s">
        <v>7850</v>
      </c>
      <c r="H61" s="81" t="s">
        <v>7851</v>
      </c>
      <c r="I61" s="81">
        <v>1</v>
      </c>
      <c r="J61" s="81">
        <v>1</v>
      </c>
      <c r="K61" s="81" t="s">
        <v>7852</v>
      </c>
      <c r="L61" s="81" t="s">
        <v>22</v>
      </c>
      <c r="M61" s="85">
        <v>2014</v>
      </c>
      <c r="N61" s="86" t="s">
        <v>7853</v>
      </c>
    </row>
    <row r="62" spans="1:15" ht="19.95" customHeight="1">
      <c r="A62" s="81">
        <v>177</v>
      </c>
      <c r="B62" s="81" t="s">
        <v>14</v>
      </c>
      <c r="C62" s="82" t="s">
        <v>80</v>
      </c>
      <c r="D62" s="83">
        <v>658.83430972910003</v>
      </c>
      <c r="E62" s="83" t="s">
        <v>8865</v>
      </c>
      <c r="F62" s="84" t="s">
        <v>8866</v>
      </c>
      <c r="G62" s="84" t="s">
        <v>8867</v>
      </c>
      <c r="H62" s="81" t="s">
        <v>8868</v>
      </c>
      <c r="I62" s="81">
        <v>1</v>
      </c>
      <c r="J62" s="81">
        <v>1</v>
      </c>
      <c r="K62" s="81" t="s">
        <v>8869</v>
      </c>
      <c r="L62" s="81" t="s">
        <v>22</v>
      </c>
      <c r="M62" s="85">
        <v>2012</v>
      </c>
      <c r="N62" s="86" t="s">
        <v>8870</v>
      </c>
    </row>
    <row r="63" spans="1:15" ht="19.95" customHeight="1">
      <c r="A63" s="81">
        <v>190</v>
      </c>
      <c r="B63" s="81" t="s">
        <v>14</v>
      </c>
      <c r="C63" s="82" t="s">
        <v>7101</v>
      </c>
      <c r="D63" s="83">
        <v>381.142</v>
      </c>
      <c r="E63" s="83" t="s">
        <v>2066</v>
      </c>
      <c r="F63" s="84" t="s">
        <v>8944</v>
      </c>
      <c r="G63" s="84" t="s">
        <v>8945</v>
      </c>
      <c r="H63" s="81" t="s">
        <v>8946</v>
      </c>
      <c r="I63" s="81">
        <v>1</v>
      </c>
      <c r="J63" s="81">
        <v>1</v>
      </c>
      <c r="K63" s="81" t="s">
        <v>8947</v>
      </c>
      <c r="L63" s="81" t="s">
        <v>22</v>
      </c>
      <c r="M63" s="85">
        <v>2012</v>
      </c>
      <c r="N63" s="86" t="s">
        <v>8948</v>
      </c>
    </row>
    <row r="64" spans="1:15" ht="19.95" customHeight="1">
      <c r="A64" s="81">
        <v>90</v>
      </c>
      <c r="B64" s="81" t="s">
        <v>14</v>
      </c>
      <c r="C64" s="82" t="s">
        <v>406</v>
      </c>
      <c r="D64" s="83">
        <v>346.42021999999997</v>
      </c>
      <c r="E64" s="83" t="s">
        <v>5065</v>
      </c>
      <c r="F64" s="84" t="s">
        <v>8350</v>
      </c>
      <c r="G64" s="84" t="s">
        <v>8351</v>
      </c>
      <c r="H64" s="81" t="s">
        <v>8352</v>
      </c>
      <c r="I64" s="81">
        <v>1</v>
      </c>
      <c r="J64" s="81">
        <v>1</v>
      </c>
      <c r="K64" s="81" t="s">
        <v>8353</v>
      </c>
      <c r="L64" s="81" t="s">
        <v>22</v>
      </c>
      <c r="M64" s="85">
        <v>2014</v>
      </c>
      <c r="N64" s="86" t="s">
        <v>8354</v>
      </c>
    </row>
    <row r="65" spans="1:15" ht="19.95" customHeight="1">
      <c r="A65" s="81">
        <v>57</v>
      </c>
      <c r="B65" s="81" t="s">
        <v>14</v>
      </c>
      <c r="C65" s="82" t="s">
        <v>406</v>
      </c>
      <c r="D65" s="83">
        <v>346.42021999999997</v>
      </c>
      <c r="E65" s="83" t="s">
        <v>5065</v>
      </c>
      <c r="F65" s="84" t="s">
        <v>8150</v>
      </c>
      <c r="G65" s="84" t="s">
        <v>8151</v>
      </c>
      <c r="H65" s="81" t="s">
        <v>8152</v>
      </c>
      <c r="I65" s="81">
        <v>1</v>
      </c>
      <c r="J65" s="81">
        <v>1</v>
      </c>
      <c r="K65" s="81" t="s">
        <v>8153</v>
      </c>
      <c r="L65" s="81" t="s">
        <v>22</v>
      </c>
      <c r="M65" s="85">
        <v>2013</v>
      </c>
      <c r="N65" s="86" t="s">
        <v>8154</v>
      </c>
    </row>
    <row r="66" spans="1:15" ht="19.95" customHeight="1">
      <c r="A66" s="81">
        <v>92</v>
      </c>
      <c r="B66" s="81" t="s">
        <v>14</v>
      </c>
      <c r="C66" s="82" t="s">
        <v>406</v>
      </c>
      <c r="D66" s="83">
        <v>346.41</v>
      </c>
      <c r="E66" s="83" t="s">
        <v>5065</v>
      </c>
      <c r="F66" s="84" t="s">
        <v>8359</v>
      </c>
      <c r="G66" s="84" t="s">
        <v>8360</v>
      </c>
      <c r="H66" s="81" t="s">
        <v>8361</v>
      </c>
      <c r="I66" s="81">
        <v>1</v>
      </c>
      <c r="J66" s="81">
        <v>4</v>
      </c>
      <c r="K66" s="81" t="s">
        <v>8362</v>
      </c>
      <c r="L66" s="81" t="s">
        <v>22</v>
      </c>
      <c r="M66" s="85">
        <v>2013</v>
      </c>
      <c r="N66" s="86" t="s">
        <v>8363</v>
      </c>
    </row>
    <row r="67" spans="1:15" ht="19.95" customHeight="1">
      <c r="A67" s="81">
        <v>94</v>
      </c>
      <c r="B67" s="81" t="s">
        <v>14</v>
      </c>
      <c r="C67" s="82" t="s">
        <v>406</v>
      </c>
      <c r="D67" s="83">
        <v>346.42020000000002</v>
      </c>
      <c r="E67" s="83" t="s">
        <v>5065</v>
      </c>
      <c r="F67" s="84" t="s">
        <v>8371</v>
      </c>
      <c r="G67" s="84" t="s">
        <v>8372</v>
      </c>
      <c r="H67" s="81" t="s">
        <v>8373</v>
      </c>
      <c r="I67" s="81">
        <v>1</v>
      </c>
      <c r="J67" s="81">
        <v>1</v>
      </c>
      <c r="K67" s="81" t="s">
        <v>8374</v>
      </c>
      <c r="L67" s="81" t="s">
        <v>22</v>
      </c>
      <c r="M67" s="85">
        <v>2013</v>
      </c>
      <c r="N67" s="86" t="s">
        <v>8375</v>
      </c>
    </row>
    <row r="68" spans="1:15" ht="19.95" customHeight="1">
      <c r="A68" s="81">
        <v>91</v>
      </c>
      <c r="B68" s="81" t="s">
        <v>14</v>
      </c>
      <c r="C68" s="82" t="s">
        <v>406</v>
      </c>
      <c r="D68" s="83">
        <v>346.42020000000002</v>
      </c>
      <c r="E68" s="83" t="s">
        <v>5065</v>
      </c>
      <c r="F68" s="84" t="s">
        <v>8355</v>
      </c>
      <c r="G68" s="84" t="s">
        <v>8356</v>
      </c>
      <c r="H68" s="81" t="s">
        <v>8357</v>
      </c>
      <c r="I68" s="81">
        <v>1</v>
      </c>
      <c r="J68" s="81">
        <v>8</v>
      </c>
      <c r="K68" s="81" t="s">
        <v>22</v>
      </c>
      <c r="L68" s="81" t="s">
        <v>22</v>
      </c>
      <c r="M68" s="85">
        <v>2012</v>
      </c>
      <c r="N68" s="86" t="s">
        <v>8358</v>
      </c>
    </row>
    <row r="69" spans="1:15" ht="19.95" customHeight="1">
      <c r="A69" s="81">
        <v>120</v>
      </c>
      <c r="B69" s="81" t="s">
        <v>14</v>
      </c>
      <c r="C69" s="82" t="s">
        <v>8527</v>
      </c>
      <c r="D69" s="83">
        <v>338.92700000000002</v>
      </c>
      <c r="E69" s="83" t="s">
        <v>320</v>
      </c>
      <c r="F69" s="84" t="s">
        <v>8528</v>
      </c>
      <c r="G69" s="84" t="s">
        <v>8529</v>
      </c>
      <c r="H69" s="81" t="s">
        <v>8530</v>
      </c>
      <c r="I69" s="81">
        <v>1</v>
      </c>
      <c r="J69" s="81">
        <v>1</v>
      </c>
      <c r="K69" s="81" t="s">
        <v>8531</v>
      </c>
      <c r="L69" s="81" t="s">
        <v>22</v>
      </c>
      <c r="M69" s="85">
        <v>2014</v>
      </c>
      <c r="N69" s="86" t="s">
        <v>8532</v>
      </c>
    </row>
    <row r="70" spans="1:15" ht="19.95" customHeight="1">
      <c r="A70" s="81">
        <v>46</v>
      </c>
      <c r="B70" s="81" t="s">
        <v>14</v>
      </c>
      <c r="C70" s="81" t="s">
        <v>9604</v>
      </c>
      <c r="D70" s="87">
        <v>174.91583</v>
      </c>
      <c r="E70" s="81" t="s">
        <v>9605</v>
      </c>
      <c r="F70" s="87" t="s">
        <v>9606</v>
      </c>
      <c r="G70" s="88">
        <v>9780415898782</v>
      </c>
      <c r="H70" s="88" t="s">
        <v>9607</v>
      </c>
      <c r="I70" s="89">
        <v>1</v>
      </c>
      <c r="J70" s="89">
        <v>1</v>
      </c>
      <c r="K70" s="81" t="s">
        <v>9608</v>
      </c>
      <c r="L70" s="81" t="s">
        <v>22</v>
      </c>
      <c r="M70" s="85">
        <v>2013</v>
      </c>
      <c r="N70" s="90" t="s">
        <v>9609</v>
      </c>
      <c r="O70" s="91" t="s">
        <v>9622</v>
      </c>
    </row>
    <row r="71" spans="1:15" ht="19.95" customHeight="1">
      <c r="A71" s="81">
        <v>100</v>
      </c>
      <c r="B71" s="81" t="s">
        <v>14</v>
      </c>
      <c r="C71" s="82" t="s">
        <v>241</v>
      </c>
      <c r="D71" s="83">
        <v>362.42009744000001</v>
      </c>
      <c r="E71" s="83" t="s">
        <v>8405</v>
      </c>
      <c r="F71" s="84" t="s">
        <v>8406</v>
      </c>
      <c r="G71" s="84" t="s">
        <v>8407</v>
      </c>
      <c r="H71" s="81" t="s">
        <v>8408</v>
      </c>
      <c r="I71" s="81">
        <v>1</v>
      </c>
      <c r="J71" s="81">
        <v>1</v>
      </c>
      <c r="K71" s="81" t="s">
        <v>8409</v>
      </c>
      <c r="L71" s="81" t="s">
        <v>22</v>
      </c>
      <c r="M71" s="85">
        <v>2013</v>
      </c>
      <c r="N71" s="86" t="s">
        <v>8410</v>
      </c>
    </row>
    <row r="72" spans="1:15" ht="19.95" customHeight="1">
      <c r="A72" s="81">
        <v>44</v>
      </c>
      <c r="B72" s="81" t="s">
        <v>14</v>
      </c>
      <c r="C72" s="81" t="s">
        <v>1040</v>
      </c>
      <c r="D72" s="87">
        <v>808.04207099999996</v>
      </c>
      <c r="E72" s="81" t="s">
        <v>9594</v>
      </c>
      <c r="F72" s="87" t="s">
        <v>9595</v>
      </c>
      <c r="G72" s="88">
        <v>9780415578431</v>
      </c>
      <c r="H72" s="88" t="s">
        <v>9596</v>
      </c>
      <c r="I72" s="89">
        <v>1</v>
      </c>
      <c r="J72" s="89">
        <v>1</v>
      </c>
      <c r="K72" s="81" t="s">
        <v>9597</v>
      </c>
      <c r="L72" s="81" t="s">
        <v>22</v>
      </c>
      <c r="M72" s="85">
        <v>2013</v>
      </c>
      <c r="N72" s="90" t="s">
        <v>9598</v>
      </c>
      <c r="O72" s="91" t="s">
        <v>9622</v>
      </c>
    </row>
    <row r="73" spans="1:15" ht="19.95" customHeight="1">
      <c r="A73" s="81">
        <v>43</v>
      </c>
      <c r="B73" s="81" t="s">
        <v>14</v>
      </c>
      <c r="C73" s="82" t="s">
        <v>1040</v>
      </c>
      <c r="D73" s="83">
        <v>616.89165000000003</v>
      </c>
      <c r="E73" s="83" t="s">
        <v>8065</v>
      </c>
      <c r="F73" s="84" t="s">
        <v>8066</v>
      </c>
      <c r="G73" s="84" t="s">
        <v>8067</v>
      </c>
      <c r="H73" s="81" t="s">
        <v>8068</v>
      </c>
      <c r="I73" s="81">
        <v>1</v>
      </c>
      <c r="J73" s="81">
        <v>2</v>
      </c>
      <c r="K73" s="81" t="s">
        <v>8069</v>
      </c>
      <c r="L73" s="81" t="s">
        <v>22</v>
      </c>
      <c r="M73" s="85">
        <v>2012</v>
      </c>
      <c r="N73" s="86" t="s">
        <v>8070</v>
      </c>
    </row>
    <row r="74" spans="1:15" ht="19.95" customHeight="1">
      <c r="A74" s="81">
        <v>44</v>
      </c>
      <c r="B74" s="81" t="s">
        <v>14</v>
      </c>
      <c r="C74" s="82" t="s">
        <v>1040</v>
      </c>
      <c r="D74" s="83">
        <v>616.89165800000001</v>
      </c>
      <c r="E74" s="83" t="s">
        <v>8071</v>
      </c>
      <c r="F74" s="84" t="s">
        <v>8072</v>
      </c>
      <c r="G74" s="84" t="s">
        <v>8073</v>
      </c>
      <c r="H74" s="81" t="s">
        <v>8074</v>
      </c>
      <c r="I74" s="81">
        <v>1</v>
      </c>
      <c r="J74" s="81">
        <v>2</v>
      </c>
      <c r="K74" s="81" t="s">
        <v>8075</v>
      </c>
      <c r="L74" s="81" t="s">
        <v>22</v>
      </c>
      <c r="M74" s="85">
        <v>2012</v>
      </c>
      <c r="N74" s="86" t="s">
        <v>8076</v>
      </c>
    </row>
    <row r="75" spans="1:15" ht="19.95" customHeight="1">
      <c r="A75" s="81">
        <v>12</v>
      </c>
      <c r="B75" s="81" t="s">
        <v>14</v>
      </c>
      <c r="C75" s="81" t="s">
        <v>9425</v>
      </c>
      <c r="D75" s="87">
        <v>345.41</v>
      </c>
      <c r="E75" s="81" t="s">
        <v>9426</v>
      </c>
      <c r="F75" s="87" t="s">
        <v>9427</v>
      </c>
      <c r="G75" s="88">
        <v>9780415833257</v>
      </c>
      <c r="H75" s="88" t="s">
        <v>9428</v>
      </c>
      <c r="I75" s="89">
        <v>1</v>
      </c>
      <c r="J75" s="89">
        <v>1</v>
      </c>
      <c r="K75" s="81" t="s">
        <v>8519</v>
      </c>
      <c r="L75" s="81" t="s">
        <v>22</v>
      </c>
      <c r="M75" s="85">
        <v>2014</v>
      </c>
      <c r="N75" s="90" t="s">
        <v>9429</v>
      </c>
      <c r="O75" s="91" t="s">
        <v>9622</v>
      </c>
    </row>
    <row r="76" spans="1:15" ht="19.95" customHeight="1">
      <c r="A76" s="81">
        <v>13</v>
      </c>
      <c r="B76" s="81" t="s">
        <v>14</v>
      </c>
      <c r="C76" s="81" t="s">
        <v>9425</v>
      </c>
      <c r="D76" s="87">
        <v>345.4205</v>
      </c>
      <c r="E76" s="81" t="s">
        <v>9430</v>
      </c>
      <c r="F76" s="87" t="s">
        <v>9431</v>
      </c>
      <c r="G76" s="88">
        <v>9780415733557</v>
      </c>
      <c r="H76" s="88" t="s">
        <v>9432</v>
      </c>
      <c r="I76" s="89">
        <v>1</v>
      </c>
      <c r="J76" s="89">
        <v>8</v>
      </c>
      <c r="K76" s="81" t="s">
        <v>9433</v>
      </c>
      <c r="L76" s="81" t="s">
        <v>22</v>
      </c>
      <c r="M76" s="85">
        <v>2014</v>
      </c>
      <c r="N76" s="90" t="s">
        <v>9434</v>
      </c>
      <c r="O76" s="91" t="s">
        <v>9622</v>
      </c>
    </row>
    <row r="77" spans="1:15" ht="19.95" customHeight="1">
      <c r="A77" s="81">
        <v>48</v>
      </c>
      <c r="B77" s="81" t="s">
        <v>14</v>
      </c>
      <c r="C77" s="81" t="s">
        <v>9425</v>
      </c>
      <c r="D77" s="87">
        <v>345.42</v>
      </c>
      <c r="E77" s="81" t="s">
        <v>9616</v>
      </c>
      <c r="F77" s="87" t="s">
        <v>9617</v>
      </c>
      <c r="G77" s="88">
        <v>9780415633826</v>
      </c>
      <c r="H77" s="88" t="s">
        <v>9618</v>
      </c>
      <c r="I77" s="89">
        <v>1</v>
      </c>
      <c r="J77" s="89">
        <v>1</v>
      </c>
      <c r="K77" s="81" t="s">
        <v>9619</v>
      </c>
      <c r="L77" s="81" t="s">
        <v>22</v>
      </c>
      <c r="M77" s="85">
        <v>2014</v>
      </c>
      <c r="N77" s="90" t="s">
        <v>9620</v>
      </c>
      <c r="O77" s="91" t="s">
        <v>9622</v>
      </c>
    </row>
    <row r="78" spans="1:15" ht="19.95" customHeight="1">
      <c r="A78" s="81">
        <v>139</v>
      </c>
      <c r="B78" s="81" t="s">
        <v>14</v>
      </c>
      <c r="C78" s="82" t="s">
        <v>8644</v>
      </c>
      <c r="D78" s="83">
        <v>305.8</v>
      </c>
      <c r="E78" s="83" t="s">
        <v>8645</v>
      </c>
      <c r="F78" s="84" t="s">
        <v>8646</v>
      </c>
      <c r="G78" s="84" t="s">
        <v>8647</v>
      </c>
      <c r="H78" s="81" t="s">
        <v>8648</v>
      </c>
      <c r="I78" s="81">
        <v>1</v>
      </c>
      <c r="J78" s="81">
        <v>1</v>
      </c>
      <c r="K78" s="81" t="s">
        <v>8649</v>
      </c>
      <c r="L78" s="81" t="s">
        <v>22</v>
      </c>
      <c r="M78" s="85">
        <v>2014</v>
      </c>
      <c r="N78" s="86" t="s">
        <v>8650</v>
      </c>
    </row>
    <row r="79" spans="1:15" ht="19.95" customHeight="1">
      <c r="A79" s="81">
        <v>247</v>
      </c>
      <c r="B79" s="81" t="s">
        <v>14</v>
      </c>
      <c r="C79" s="82" t="s">
        <v>9278</v>
      </c>
      <c r="D79" s="83">
        <v>306.4819</v>
      </c>
      <c r="E79" s="83" t="s">
        <v>725</v>
      </c>
      <c r="F79" s="84" t="s">
        <v>9279</v>
      </c>
      <c r="G79" s="84" t="s">
        <v>9280</v>
      </c>
      <c r="H79" s="81" t="s">
        <v>9281</v>
      </c>
      <c r="I79" s="81">
        <v>1</v>
      </c>
      <c r="J79" s="81">
        <v>1</v>
      </c>
      <c r="K79" s="81" t="s">
        <v>9282</v>
      </c>
      <c r="L79" s="81" t="s">
        <v>22</v>
      </c>
      <c r="M79" s="85">
        <v>2014</v>
      </c>
      <c r="N79" s="86" t="s">
        <v>9283</v>
      </c>
    </row>
    <row r="80" spans="1:15" ht="19.95" customHeight="1">
      <c r="A80" s="81">
        <v>85</v>
      </c>
      <c r="B80" s="81" t="s">
        <v>14</v>
      </c>
      <c r="C80" s="82" t="s">
        <v>8319</v>
      </c>
      <c r="D80" s="83">
        <v>375.00099999999998</v>
      </c>
      <c r="E80" s="83" t="s">
        <v>2191</v>
      </c>
      <c r="F80" s="84" t="s">
        <v>8320</v>
      </c>
      <c r="G80" s="84" t="s">
        <v>8321</v>
      </c>
      <c r="H80" s="81" t="s">
        <v>8322</v>
      </c>
      <c r="I80" s="81">
        <v>1</v>
      </c>
      <c r="J80" s="81">
        <v>1</v>
      </c>
      <c r="K80" s="81" t="s">
        <v>8323</v>
      </c>
      <c r="L80" s="81" t="s">
        <v>22</v>
      </c>
      <c r="M80" s="85">
        <v>2014</v>
      </c>
      <c r="N80" s="86" t="s">
        <v>8324</v>
      </c>
    </row>
    <row r="81" spans="1:14" ht="19.95" customHeight="1">
      <c r="A81" s="81">
        <v>60</v>
      </c>
      <c r="B81" s="81" t="s">
        <v>14</v>
      </c>
      <c r="C81" s="82" t="s">
        <v>7410</v>
      </c>
      <c r="D81" s="83">
        <v>428.00711999999999</v>
      </c>
      <c r="E81" s="83" t="s">
        <v>597</v>
      </c>
      <c r="F81" s="84" t="s">
        <v>8167</v>
      </c>
      <c r="G81" s="84" t="s">
        <v>8168</v>
      </c>
      <c r="H81" s="81" t="s">
        <v>8169</v>
      </c>
      <c r="I81" s="81">
        <v>1</v>
      </c>
      <c r="J81" s="81">
        <v>1</v>
      </c>
      <c r="K81" s="81" t="s">
        <v>8170</v>
      </c>
      <c r="L81" s="81" t="s">
        <v>22</v>
      </c>
      <c r="M81" s="85">
        <v>2013</v>
      </c>
      <c r="N81" s="86" t="s">
        <v>8171</v>
      </c>
    </row>
    <row r="82" spans="1:14" ht="19.95" customHeight="1">
      <c r="A82" s="81">
        <v>59</v>
      </c>
      <c r="B82" s="81" t="s">
        <v>14</v>
      </c>
      <c r="C82" s="82" t="s">
        <v>7410</v>
      </c>
      <c r="D82" s="83">
        <v>370.15230000000003</v>
      </c>
      <c r="E82" s="83" t="s">
        <v>8161</v>
      </c>
      <c r="F82" s="84" t="s">
        <v>8162</v>
      </c>
      <c r="G82" s="84" t="s">
        <v>8163</v>
      </c>
      <c r="H82" s="81" t="s">
        <v>8164</v>
      </c>
      <c r="I82" s="81">
        <v>1</v>
      </c>
      <c r="J82" s="81">
        <v>1</v>
      </c>
      <c r="K82" s="81" t="s">
        <v>8165</v>
      </c>
      <c r="L82" s="81" t="s">
        <v>22</v>
      </c>
      <c r="M82" s="85">
        <v>2012</v>
      </c>
      <c r="N82" s="86" t="s">
        <v>8166</v>
      </c>
    </row>
    <row r="83" spans="1:14" ht="19.95" customHeight="1">
      <c r="A83" s="81">
        <v>98</v>
      </c>
      <c r="B83" s="81" t="s">
        <v>14</v>
      </c>
      <c r="C83" s="82" t="s">
        <v>7410</v>
      </c>
      <c r="D83" s="83">
        <v>370.11500000000001</v>
      </c>
      <c r="E83" s="83" t="s">
        <v>2362</v>
      </c>
      <c r="F83" s="84" t="s">
        <v>8394</v>
      </c>
      <c r="G83" s="84" t="s">
        <v>8395</v>
      </c>
      <c r="H83" s="81" t="s">
        <v>8396</v>
      </c>
      <c r="I83" s="81">
        <v>1</v>
      </c>
      <c r="J83" s="81">
        <v>1</v>
      </c>
      <c r="K83" s="81" t="s">
        <v>8397</v>
      </c>
      <c r="L83" s="81" t="s">
        <v>22</v>
      </c>
      <c r="M83" s="85">
        <v>2012</v>
      </c>
      <c r="N83" s="86" t="s">
        <v>8398</v>
      </c>
    </row>
    <row r="84" spans="1:14" ht="19.95" customHeight="1">
      <c r="A84" s="81">
        <v>217</v>
      </c>
      <c r="B84" s="81" t="s">
        <v>14</v>
      </c>
      <c r="C84" s="82" t="s">
        <v>271</v>
      </c>
      <c r="D84" s="83">
        <v>746.92</v>
      </c>
      <c r="E84" s="83" t="s">
        <v>9097</v>
      </c>
      <c r="F84" s="84" t="s">
        <v>9098</v>
      </c>
      <c r="G84" s="84" t="s">
        <v>9099</v>
      </c>
      <c r="H84" s="81" t="s">
        <v>9100</v>
      </c>
      <c r="I84" s="81">
        <v>1</v>
      </c>
      <c r="J84" s="81">
        <v>1</v>
      </c>
      <c r="K84" s="81" t="s">
        <v>9101</v>
      </c>
      <c r="L84" s="81" t="s">
        <v>8572</v>
      </c>
      <c r="M84" s="85">
        <v>2011</v>
      </c>
      <c r="N84" s="86" t="s">
        <v>9102</v>
      </c>
    </row>
    <row r="85" spans="1:14" ht="19.95" customHeight="1">
      <c r="A85" s="81">
        <v>257</v>
      </c>
      <c r="B85" s="81" t="s">
        <v>14</v>
      </c>
      <c r="C85" s="82" t="s">
        <v>9336</v>
      </c>
      <c r="D85" s="83">
        <v>371.33446780000003</v>
      </c>
      <c r="E85" s="83" t="s">
        <v>1250</v>
      </c>
      <c r="F85" s="84" t="s">
        <v>9337</v>
      </c>
      <c r="G85" s="84" t="s">
        <v>9338</v>
      </c>
      <c r="H85" s="81" t="s">
        <v>9339</v>
      </c>
      <c r="I85" s="81">
        <v>1</v>
      </c>
      <c r="J85" s="81">
        <v>1</v>
      </c>
      <c r="K85" s="81" t="s">
        <v>9340</v>
      </c>
      <c r="L85" s="81" t="s">
        <v>22</v>
      </c>
      <c r="M85" s="85">
        <v>2013</v>
      </c>
      <c r="N85" s="86" t="s">
        <v>9341</v>
      </c>
    </row>
    <row r="86" spans="1:14" ht="19.95" customHeight="1">
      <c r="A86" s="81">
        <v>37</v>
      </c>
      <c r="B86" s="81" t="s">
        <v>14</v>
      </c>
      <c r="C86" s="82" t="s">
        <v>8028</v>
      </c>
      <c r="D86" s="83">
        <v>745.40904</v>
      </c>
      <c r="E86" s="83" t="s">
        <v>8029</v>
      </c>
      <c r="F86" s="84" t="s">
        <v>8030</v>
      </c>
      <c r="G86" s="84" t="s">
        <v>8031</v>
      </c>
      <c r="H86" s="81" t="s">
        <v>8032</v>
      </c>
      <c r="I86" s="81">
        <v>1</v>
      </c>
      <c r="J86" s="81">
        <v>3</v>
      </c>
      <c r="K86" s="81" t="s">
        <v>8033</v>
      </c>
      <c r="L86" s="81" t="s">
        <v>22</v>
      </c>
      <c r="M86" s="85">
        <v>2013</v>
      </c>
      <c r="N86" s="86" t="s">
        <v>8034</v>
      </c>
    </row>
    <row r="87" spans="1:14" ht="19.95" customHeight="1">
      <c r="A87" s="81">
        <v>107</v>
      </c>
      <c r="B87" s="81" t="s">
        <v>14</v>
      </c>
      <c r="C87" s="82" t="s">
        <v>8447</v>
      </c>
      <c r="D87" s="83">
        <v>342.41084999999998</v>
      </c>
      <c r="E87" s="83" t="s">
        <v>8448</v>
      </c>
      <c r="F87" s="84" t="s">
        <v>8449</v>
      </c>
      <c r="G87" s="84" t="s">
        <v>8450</v>
      </c>
      <c r="H87" s="81" t="s">
        <v>8451</v>
      </c>
      <c r="I87" s="81">
        <v>1</v>
      </c>
      <c r="J87" s="81">
        <v>1</v>
      </c>
      <c r="K87" s="81" t="s">
        <v>8452</v>
      </c>
      <c r="L87" s="81" t="s">
        <v>22</v>
      </c>
      <c r="M87" s="85">
        <v>2013</v>
      </c>
      <c r="N87" s="86" t="s">
        <v>8453</v>
      </c>
    </row>
    <row r="88" spans="1:14" ht="19.95" customHeight="1">
      <c r="A88" s="81">
        <v>188</v>
      </c>
      <c r="B88" s="81" t="s">
        <v>14</v>
      </c>
      <c r="C88" s="82" t="s">
        <v>6214</v>
      </c>
      <c r="D88" s="83">
        <v>808.2</v>
      </c>
      <c r="E88" s="83" t="s">
        <v>8931</v>
      </c>
      <c r="F88" s="84" t="s">
        <v>8932</v>
      </c>
      <c r="G88" s="84" t="s">
        <v>8933</v>
      </c>
      <c r="H88" s="81" t="s">
        <v>8934</v>
      </c>
      <c r="I88" s="81">
        <v>1</v>
      </c>
      <c r="J88" s="81">
        <v>2</v>
      </c>
      <c r="K88" s="81" t="s">
        <v>8935</v>
      </c>
      <c r="L88" s="81" t="s">
        <v>22</v>
      </c>
      <c r="M88" s="85">
        <v>2012</v>
      </c>
      <c r="N88" s="86" t="s">
        <v>8936</v>
      </c>
    </row>
    <row r="89" spans="1:14" ht="19.95" customHeight="1">
      <c r="A89" s="81">
        <v>199</v>
      </c>
      <c r="B89" s="81" t="s">
        <v>14</v>
      </c>
      <c r="C89" s="82" t="s">
        <v>6214</v>
      </c>
      <c r="D89" s="83">
        <v>808.20709999999997</v>
      </c>
      <c r="E89" s="83" t="s">
        <v>8931</v>
      </c>
      <c r="F89" s="84" t="s">
        <v>8993</v>
      </c>
      <c r="G89" s="84" t="s">
        <v>8994</v>
      </c>
      <c r="H89" s="81" t="s">
        <v>8995</v>
      </c>
      <c r="I89" s="81">
        <v>1</v>
      </c>
      <c r="J89" s="81">
        <v>1</v>
      </c>
      <c r="K89" s="81" t="s">
        <v>8996</v>
      </c>
      <c r="L89" s="81" t="s">
        <v>22</v>
      </c>
      <c r="M89" s="85">
        <v>2012</v>
      </c>
      <c r="N89" s="86" t="s">
        <v>8997</v>
      </c>
    </row>
    <row r="90" spans="1:14" ht="19.95" customHeight="1">
      <c r="A90" s="81">
        <v>239</v>
      </c>
      <c r="B90" s="81" t="s">
        <v>14</v>
      </c>
      <c r="C90" s="82" t="s">
        <v>9229</v>
      </c>
      <c r="D90" s="83">
        <v>439.31864209999998</v>
      </c>
      <c r="E90" s="83" t="s">
        <v>9230</v>
      </c>
      <c r="F90" s="84" t="s">
        <v>9231</v>
      </c>
      <c r="G90" s="84" t="s">
        <v>9232</v>
      </c>
      <c r="H90" s="81" t="s">
        <v>9233</v>
      </c>
      <c r="I90" s="81">
        <v>1</v>
      </c>
      <c r="J90" s="81">
        <v>1</v>
      </c>
      <c r="K90" s="81" t="s">
        <v>9234</v>
      </c>
      <c r="L90" s="81" t="s">
        <v>22</v>
      </c>
      <c r="M90" s="85">
        <v>2013</v>
      </c>
      <c r="N90" s="86" t="s">
        <v>9235</v>
      </c>
    </row>
    <row r="91" spans="1:14" ht="19.95" customHeight="1">
      <c r="A91" s="81">
        <v>52</v>
      </c>
      <c r="B91" s="81" t="s">
        <v>14</v>
      </c>
      <c r="C91" s="82" t="s">
        <v>8122</v>
      </c>
      <c r="D91" s="83">
        <v>372.21</v>
      </c>
      <c r="E91" s="83" t="s">
        <v>3305</v>
      </c>
      <c r="F91" s="84" t="s">
        <v>8123</v>
      </c>
      <c r="G91" s="84" t="s">
        <v>8124</v>
      </c>
      <c r="H91" s="81" t="s">
        <v>8125</v>
      </c>
      <c r="I91" s="81">
        <v>1</v>
      </c>
      <c r="J91" s="81">
        <v>1</v>
      </c>
      <c r="K91" s="81" t="s">
        <v>8126</v>
      </c>
      <c r="L91" s="81" t="s">
        <v>22</v>
      </c>
      <c r="M91" s="85">
        <v>2012</v>
      </c>
      <c r="N91" s="86" t="s">
        <v>8127</v>
      </c>
    </row>
    <row r="92" spans="1:14" ht="19.95" customHeight="1">
      <c r="A92" s="81">
        <v>212</v>
      </c>
      <c r="B92" s="81" t="s">
        <v>14</v>
      </c>
      <c r="C92" s="82" t="s">
        <v>8122</v>
      </c>
      <c r="D92" s="83">
        <v>370.72</v>
      </c>
      <c r="E92" s="83" t="s">
        <v>9069</v>
      </c>
      <c r="F92" s="84" t="s">
        <v>9070</v>
      </c>
      <c r="G92" s="84" t="s">
        <v>9071</v>
      </c>
      <c r="H92" s="81" t="s">
        <v>9072</v>
      </c>
      <c r="I92" s="81">
        <v>1</v>
      </c>
      <c r="J92" s="81">
        <v>1</v>
      </c>
      <c r="K92" s="81" t="s">
        <v>9073</v>
      </c>
      <c r="L92" s="81" t="s">
        <v>22</v>
      </c>
      <c r="M92" s="85">
        <v>2011</v>
      </c>
      <c r="N92" s="86" t="s">
        <v>9074</v>
      </c>
    </row>
    <row r="93" spans="1:14" ht="19.95" customHeight="1">
      <c r="A93" s="81">
        <v>68</v>
      </c>
      <c r="B93" s="81" t="s">
        <v>14</v>
      </c>
      <c r="C93" s="82" t="s">
        <v>6957</v>
      </c>
      <c r="D93" s="83">
        <v>363.73874609172401</v>
      </c>
      <c r="E93" s="83" t="s">
        <v>8215</v>
      </c>
      <c r="F93" s="84" t="s">
        <v>8216</v>
      </c>
      <c r="G93" s="84" t="s">
        <v>8217</v>
      </c>
      <c r="H93" s="81" t="s">
        <v>8218</v>
      </c>
      <c r="I93" s="81">
        <v>1</v>
      </c>
      <c r="J93" s="81">
        <v>1</v>
      </c>
      <c r="K93" s="81" t="s">
        <v>8219</v>
      </c>
      <c r="L93" s="81" t="s">
        <v>22</v>
      </c>
      <c r="M93" s="85">
        <v>2012</v>
      </c>
      <c r="N93" s="86" t="s">
        <v>8220</v>
      </c>
    </row>
    <row r="94" spans="1:14" ht="19.95" customHeight="1">
      <c r="A94" s="81">
        <v>45</v>
      </c>
      <c r="B94" s="81" t="s">
        <v>14</v>
      </c>
      <c r="C94" s="82" t="s">
        <v>8077</v>
      </c>
      <c r="D94" s="83">
        <v>338.47362099999998</v>
      </c>
      <c r="E94" s="83" t="s">
        <v>2995</v>
      </c>
      <c r="F94" s="84" t="s">
        <v>8078</v>
      </c>
      <c r="G94" s="84" t="s">
        <v>8079</v>
      </c>
      <c r="H94" s="81" t="s">
        <v>8080</v>
      </c>
      <c r="I94" s="81">
        <v>1</v>
      </c>
      <c r="J94" s="81">
        <v>2</v>
      </c>
      <c r="K94" s="81" t="s">
        <v>8081</v>
      </c>
      <c r="L94" s="81" t="s">
        <v>22</v>
      </c>
      <c r="M94" s="85">
        <v>2013</v>
      </c>
      <c r="N94" s="86" t="s">
        <v>8082</v>
      </c>
    </row>
    <row r="95" spans="1:14" ht="19.95" customHeight="1">
      <c r="A95" s="81">
        <v>204</v>
      </c>
      <c r="B95" s="81" t="s">
        <v>14</v>
      </c>
      <c r="C95" s="82" t="s">
        <v>860</v>
      </c>
      <c r="D95" s="83">
        <v>658.80019000000004</v>
      </c>
      <c r="E95" s="83" t="s">
        <v>2128</v>
      </c>
      <c r="F95" s="84" t="s">
        <v>9021</v>
      </c>
      <c r="G95" s="84" t="s">
        <v>9022</v>
      </c>
      <c r="H95" s="81" t="s">
        <v>9023</v>
      </c>
      <c r="I95" s="81">
        <v>1</v>
      </c>
      <c r="J95" s="81">
        <v>1</v>
      </c>
      <c r="K95" s="81" t="s">
        <v>9024</v>
      </c>
      <c r="L95" s="81" t="s">
        <v>22</v>
      </c>
      <c r="M95" s="85">
        <v>2013</v>
      </c>
      <c r="N95" s="86" t="s">
        <v>9025</v>
      </c>
    </row>
    <row r="96" spans="1:14" ht="19.95" customHeight="1">
      <c r="A96" s="81">
        <v>128</v>
      </c>
      <c r="B96" s="81" t="s">
        <v>14</v>
      </c>
      <c r="C96" s="82" t="s">
        <v>7037</v>
      </c>
      <c r="D96" s="83">
        <v>370.1</v>
      </c>
      <c r="E96" s="83" t="s">
        <v>8574</v>
      </c>
      <c r="F96" s="84" t="s">
        <v>8575</v>
      </c>
      <c r="G96" s="84" t="s">
        <v>8576</v>
      </c>
      <c r="H96" s="81" t="s">
        <v>8577</v>
      </c>
      <c r="I96" s="81">
        <v>1</v>
      </c>
      <c r="J96" s="81">
        <v>1</v>
      </c>
      <c r="K96" s="81" t="s">
        <v>8578</v>
      </c>
      <c r="L96" s="81" t="s">
        <v>22</v>
      </c>
      <c r="M96" s="85">
        <v>2013</v>
      </c>
      <c r="N96" s="86" t="s">
        <v>8579</v>
      </c>
    </row>
    <row r="97" spans="1:15" ht="19.95" customHeight="1">
      <c r="A97" s="81">
        <v>19</v>
      </c>
      <c r="B97" s="81" t="s">
        <v>14</v>
      </c>
      <c r="C97" s="82" t="s">
        <v>6555</v>
      </c>
      <c r="D97" s="83">
        <v>370.71100000000001</v>
      </c>
      <c r="E97" s="83" t="s">
        <v>4867</v>
      </c>
      <c r="F97" s="84" t="s">
        <v>7919</v>
      </c>
      <c r="G97" s="84" t="s">
        <v>7920</v>
      </c>
      <c r="H97" s="81" t="s">
        <v>7921</v>
      </c>
      <c r="I97" s="81">
        <v>1</v>
      </c>
      <c r="J97" s="81">
        <v>3</v>
      </c>
      <c r="K97" s="81" t="s">
        <v>7922</v>
      </c>
      <c r="L97" s="81" t="s">
        <v>22</v>
      </c>
      <c r="M97" s="85">
        <v>2013</v>
      </c>
      <c r="N97" s="86" t="s">
        <v>7923</v>
      </c>
    </row>
    <row r="98" spans="1:15" ht="19.95" customHeight="1">
      <c r="A98" s="81">
        <v>36</v>
      </c>
      <c r="B98" s="81" t="s">
        <v>14</v>
      </c>
      <c r="C98" s="82" t="s">
        <v>24</v>
      </c>
      <c r="D98" s="83">
        <v>370.15</v>
      </c>
      <c r="E98" s="83" t="s">
        <v>2937</v>
      </c>
      <c r="F98" s="84" t="s">
        <v>8023</v>
      </c>
      <c r="G98" s="84" t="s">
        <v>8024</v>
      </c>
      <c r="H98" s="81" t="s">
        <v>8025</v>
      </c>
      <c r="I98" s="81">
        <v>1</v>
      </c>
      <c r="J98" s="81">
        <v>1</v>
      </c>
      <c r="K98" s="81" t="s">
        <v>8026</v>
      </c>
      <c r="L98" s="81" t="s">
        <v>22</v>
      </c>
      <c r="M98" s="85">
        <v>2014</v>
      </c>
      <c r="N98" s="86" t="s">
        <v>8027</v>
      </c>
    </row>
    <row r="99" spans="1:15" ht="19.95" customHeight="1">
      <c r="A99" s="81">
        <v>201</v>
      </c>
      <c r="B99" s="81" t="s">
        <v>14</v>
      </c>
      <c r="C99" s="82" t="s">
        <v>24</v>
      </c>
      <c r="D99" s="83">
        <v>370.15</v>
      </c>
      <c r="E99" s="83" t="s">
        <v>9004</v>
      </c>
      <c r="F99" s="84" t="s">
        <v>9005</v>
      </c>
      <c r="G99" s="84" t="s">
        <v>9006</v>
      </c>
      <c r="H99" s="81" t="s">
        <v>9007</v>
      </c>
      <c r="I99" s="81">
        <v>1</v>
      </c>
      <c r="J99" s="81">
        <v>1</v>
      </c>
      <c r="K99" s="81" t="s">
        <v>9008</v>
      </c>
      <c r="L99" s="81" t="s">
        <v>22</v>
      </c>
      <c r="M99" s="85">
        <v>2012</v>
      </c>
      <c r="N99" s="86" t="s">
        <v>9009</v>
      </c>
    </row>
    <row r="100" spans="1:15" ht="19.95" customHeight="1">
      <c r="A100" s="81">
        <v>46</v>
      </c>
      <c r="B100" s="81" t="s">
        <v>14</v>
      </c>
      <c r="C100" s="82" t="s">
        <v>660</v>
      </c>
      <c r="D100" s="83">
        <v>519.53599999999994</v>
      </c>
      <c r="E100" s="83" t="s">
        <v>8083</v>
      </c>
      <c r="F100" s="84" t="s">
        <v>8084</v>
      </c>
      <c r="G100" s="84" t="s">
        <v>8085</v>
      </c>
      <c r="H100" s="81" t="s">
        <v>8086</v>
      </c>
      <c r="I100" s="81">
        <v>1</v>
      </c>
      <c r="J100" s="81">
        <v>1</v>
      </c>
      <c r="K100" s="81" t="s">
        <v>8087</v>
      </c>
      <c r="L100" s="81" t="s">
        <v>22</v>
      </c>
      <c r="M100" s="85">
        <v>2013</v>
      </c>
      <c r="N100" s="86" t="s">
        <v>8088</v>
      </c>
    </row>
    <row r="101" spans="1:15" ht="19.95" customHeight="1">
      <c r="A101" s="81">
        <v>213</v>
      </c>
      <c r="B101" s="81" t="s">
        <v>14</v>
      </c>
      <c r="C101" s="82" t="s">
        <v>660</v>
      </c>
      <c r="D101" s="83">
        <v>1.42</v>
      </c>
      <c r="E101" s="83" t="s">
        <v>273</v>
      </c>
      <c r="F101" s="84" t="s">
        <v>9075</v>
      </c>
      <c r="G101" s="84" t="s">
        <v>9076</v>
      </c>
      <c r="H101" s="81" t="s">
        <v>9077</v>
      </c>
      <c r="I101" s="81">
        <v>1</v>
      </c>
      <c r="J101" s="81">
        <v>1</v>
      </c>
      <c r="K101" s="81" t="s">
        <v>9078</v>
      </c>
      <c r="L101" s="81" t="s">
        <v>22</v>
      </c>
      <c r="M101" s="85">
        <v>2013</v>
      </c>
      <c r="N101" s="86" t="s">
        <v>9079</v>
      </c>
    </row>
    <row r="102" spans="1:15" ht="19.95" customHeight="1">
      <c r="A102" s="81">
        <v>17</v>
      </c>
      <c r="B102" s="81" t="s">
        <v>14</v>
      </c>
      <c r="C102" s="82" t="s">
        <v>7907</v>
      </c>
      <c r="D102" s="83">
        <v>428.00711999999999</v>
      </c>
      <c r="E102" s="83" t="s">
        <v>597</v>
      </c>
      <c r="F102" s="84" t="s">
        <v>7908</v>
      </c>
      <c r="G102" s="84" t="s">
        <v>7909</v>
      </c>
      <c r="H102" s="81" t="s">
        <v>7910</v>
      </c>
      <c r="I102" s="81">
        <v>1</v>
      </c>
      <c r="J102" s="81">
        <v>1</v>
      </c>
      <c r="K102" s="81" t="s">
        <v>7911</v>
      </c>
      <c r="L102" s="81" t="s">
        <v>22</v>
      </c>
      <c r="M102" s="85">
        <v>2013</v>
      </c>
      <c r="N102" s="86" t="s">
        <v>7912</v>
      </c>
    </row>
    <row r="103" spans="1:15" ht="19.95" customHeight="1">
      <c r="A103" s="81">
        <v>97</v>
      </c>
      <c r="B103" s="81" t="s">
        <v>14</v>
      </c>
      <c r="C103" s="82" t="s">
        <v>7907</v>
      </c>
      <c r="D103" s="83">
        <v>808.04207120000001</v>
      </c>
      <c r="E103" s="83" t="s">
        <v>597</v>
      </c>
      <c r="F103" s="84" t="s">
        <v>8389</v>
      </c>
      <c r="G103" s="84" t="s">
        <v>8390</v>
      </c>
      <c r="H103" s="81" t="s">
        <v>8391</v>
      </c>
      <c r="I103" s="81">
        <v>1</v>
      </c>
      <c r="J103" s="81">
        <v>1</v>
      </c>
      <c r="K103" s="81" t="s">
        <v>8392</v>
      </c>
      <c r="L103" s="81" t="s">
        <v>22</v>
      </c>
      <c r="M103" s="85">
        <v>2012</v>
      </c>
      <c r="N103" s="86" t="s">
        <v>8393</v>
      </c>
    </row>
    <row r="104" spans="1:15" ht="19.95" customHeight="1">
      <c r="A104" s="81">
        <v>150</v>
      </c>
      <c r="B104" s="81" t="s">
        <v>14</v>
      </c>
      <c r="C104" s="82" t="s">
        <v>3352</v>
      </c>
      <c r="D104" s="83">
        <v>428.00709999999998</v>
      </c>
      <c r="E104" s="83" t="s">
        <v>7967</v>
      </c>
      <c r="F104" s="84" t="s">
        <v>8710</v>
      </c>
      <c r="G104" s="84" t="s">
        <v>8711</v>
      </c>
      <c r="H104" s="81" t="s">
        <v>8712</v>
      </c>
      <c r="I104" s="81">
        <v>1</v>
      </c>
      <c r="J104" s="81">
        <v>1</v>
      </c>
      <c r="K104" s="81" t="s">
        <v>8713</v>
      </c>
      <c r="L104" s="81" t="s">
        <v>22</v>
      </c>
      <c r="M104" s="85">
        <v>2014</v>
      </c>
      <c r="N104" s="86" t="s">
        <v>8714</v>
      </c>
    </row>
    <row r="105" spans="1:15" ht="19.95" customHeight="1">
      <c r="A105" s="81">
        <v>187</v>
      </c>
      <c r="B105" s="81" t="s">
        <v>14</v>
      </c>
      <c r="C105" s="82" t="s">
        <v>3352</v>
      </c>
      <c r="D105" s="83">
        <v>428.40719999999999</v>
      </c>
      <c r="E105" s="83" t="s">
        <v>8925</v>
      </c>
      <c r="F105" s="84" t="s">
        <v>8926</v>
      </c>
      <c r="G105" s="84" t="s">
        <v>8927</v>
      </c>
      <c r="H105" s="81" t="s">
        <v>8928</v>
      </c>
      <c r="I105" s="81">
        <v>1</v>
      </c>
      <c r="J105" s="81">
        <v>1</v>
      </c>
      <c r="K105" s="81" t="s">
        <v>8929</v>
      </c>
      <c r="L105" s="81" t="s">
        <v>22</v>
      </c>
      <c r="M105" s="85">
        <v>2014</v>
      </c>
      <c r="N105" s="86" t="s">
        <v>8930</v>
      </c>
    </row>
    <row r="106" spans="1:15" ht="19.95" customHeight="1">
      <c r="A106" s="81">
        <v>16</v>
      </c>
      <c r="B106" s="81" t="s">
        <v>14</v>
      </c>
      <c r="C106" s="81" t="s">
        <v>3352</v>
      </c>
      <c r="D106" s="87">
        <v>371.82996072999998</v>
      </c>
      <c r="E106" s="81" t="s">
        <v>9445</v>
      </c>
      <c r="F106" s="87" t="s">
        <v>9446</v>
      </c>
      <c r="G106" s="88">
        <v>9780415810593</v>
      </c>
      <c r="H106" s="88" t="s">
        <v>9447</v>
      </c>
      <c r="I106" s="89">
        <v>1</v>
      </c>
      <c r="J106" s="89">
        <v>1</v>
      </c>
      <c r="K106" s="81" t="s">
        <v>2255</v>
      </c>
      <c r="L106" s="81" t="s">
        <v>22</v>
      </c>
      <c r="M106" s="85">
        <v>2013</v>
      </c>
      <c r="N106" s="90" t="s">
        <v>9448</v>
      </c>
      <c r="O106" s="91" t="s">
        <v>9622</v>
      </c>
    </row>
    <row r="107" spans="1:15" ht="19.95" customHeight="1">
      <c r="A107" s="81">
        <v>22</v>
      </c>
      <c r="B107" s="81" t="s">
        <v>14</v>
      </c>
      <c r="C107" s="81" t="s">
        <v>3352</v>
      </c>
      <c r="D107" s="87">
        <v>302.2244</v>
      </c>
      <c r="E107" s="81" t="s">
        <v>9476</v>
      </c>
      <c r="F107" s="87" t="s">
        <v>9477</v>
      </c>
      <c r="G107" s="88">
        <v>9780415898478</v>
      </c>
      <c r="H107" s="88" t="s">
        <v>9478</v>
      </c>
      <c r="I107" s="89">
        <v>1</v>
      </c>
      <c r="J107" s="89">
        <v>2</v>
      </c>
      <c r="K107" s="81" t="s">
        <v>9479</v>
      </c>
      <c r="L107" s="81" t="s">
        <v>22</v>
      </c>
      <c r="M107" s="85">
        <v>2013</v>
      </c>
      <c r="N107" s="90" t="s">
        <v>9480</v>
      </c>
      <c r="O107" s="91" t="s">
        <v>9622</v>
      </c>
    </row>
    <row r="108" spans="1:15" ht="19.95" customHeight="1">
      <c r="A108" s="81">
        <v>54</v>
      </c>
      <c r="B108" s="81" t="s">
        <v>14</v>
      </c>
      <c r="C108" s="82" t="s">
        <v>3352</v>
      </c>
      <c r="D108" s="83">
        <v>372.62299999999999</v>
      </c>
      <c r="E108" s="83" t="s">
        <v>800</v>
      </c>
      <c r="F108" s="84" t="s">
        <v>8134</v>
      </c>
      <c r="G108" s="84" t="s">
        <v>8135</v>
      </c>
      <c r="H108" s="81" t="s">
        <v>8136</v>
      </c>
      <c r="I108" s="81">
        <v>1</v>
      </c>
      <c r="J108" s="81">
        <v>1</v>
      </c>
      <c r="K108" s="81" t="s">
        <v>8137</v>
      </c>
      <c r="L108" s="81" t="s">
        <v>22</v>
      </c>
      <c r="M108" s="85">
        <v>2012</v>
      </c>
      <c r="N108" s="86" t="s">
        <v>8138</v>
      </c>
    </row>
    <row r="109" spans="1:15" ht="19.95" customHeight="1">
      <c r="A109" s="81">
        <v>186</v>
      </c>
      <c r="B109" s="81" t="s">
        <v>14</v>
      </c>
      <c r="C109" s="82" t="s">
        <v>3352</v>
      </c>
      <c r="D109" s="83">
        <v>302.2244</v>
      </c>
      <c r="E109" s="83" t="s">
        <v>2251</v>
      </c>
      <c r="F109" s="84" t="s">
        <v>8920</v>
      </c>
      <c r="G109" s="84" t="s">
        <v>8921</v>
      </c>
      <c r="H109" s="81" t="s">
        <v>8922</v>
      </c>
      <c r="I109" s="81">
        <v>1</v>
      </c>
      <c r="J109" s="81">
        <v>1</v>
      </c>
      <c r="K109" s="81" t="s">
        <v>8923</v>
      </c>
      <c r="L109" s="81" t="s">
        <v>22</v>
      </c>
      <c r="M109" s="85">
        <v>2012</v>
      </c>
      <c r="N109" s="86" t="s">
        <v>8924</v>
      </c>
    </row>
    <row r="110" spans="1:15" ht="19.95" customHeight="1">
      <c r="A110" s="81">
        <v>208</v>
      </c>
      <c r="B110" s="81" t="s">
        <v>14</v>
      </c>
      <c r="C110" s="82" t="s">
        <v>3352</v>
      </c>
      <c r="D110" s="83">
        <v>428.00709999999998</v>
      </c>
      <c r="E110" s="83" t="s">
        <v>2289</v>
      </c>
      <c r="F110" s="84" t="s">
        <v>9046</v>
      </c>
      <c r="G110" s="84" t="s">
        <v>9047</v>
      </c>
      <c r="H110" s="81" t="s">
        <v>9048</v>
      </c>
      <c r="I110" s="81">
        <v>1</v>
      </c>
      <c r="J110" s="81">
        <v>1</v>
      </c>
      <c r="K110" s="81" t="s">
        <v>9049</v>
      </c>
      <c r="L110" s="81" t="s">
        <v>22</v>
      </c>
      <c r="M110" s="85">
        <v>2012</v>
      </c>
      <c r="N110" s="86" t="s">
        <v>9050</v>
      </c>
    </row>
    <row r="111" spans="1:15" ht="19.95" customHeight="1">
      <c r="A111" s="81">
        <v>118</v>
      </c>
      <c r="B111" s="81" t="s">
        <v>14</v>
      </c>
      <c r="C111" s="82" t="s">
        <v>8514</v>
      </c>
      <c r="D111" s="83">
        <v>349.42</v>
      </c>
      <c r="E111" s="83" t="s">
        <v>8515</v>
      </c>
      <c r="F111" s="84" t="s">
        <v>8516</v>
      </c>
      <c r="G111" s="84" t="s">
        <v>8517</v>
      </c>
      <c r="H111" s="81" t="s">
        <v>8518</v>
      </c>
      <c r="I111" s="81">
        <v>1</v>
      </c>
      <c r="J111" s="81">
        <v>1</v>
      </c>
      <c r="K111" s="81" t="s">
        <v>8519</v>
      </c>
      <c r="L111" s="81" t="s">
        <v>22</v>
      </c>
      <c r="M111" s="85">
        <v>2014</v>
      </c>
      <c r="N111" s="86" t="s">
        <v>8520</v>
      </c>
    </row>
    <row r="112" spans="1:15" ht="19.95" customHeight="1">
      <c r="A112" s="81">
        <v>7</v>
      </c>
      <c r="B112" s="81" t="s">
        <v>14</v>
      </c>
      <c r="C112" s="81" t="s">
        <v>9396</v>
      </c>
      <c r="D112" s="87">
        <v>658.4</v>
      </c>
      <c r="E112" s="81" t="s">
        <v>9397</v>
      </c>
      <c r="F112" s="87" t="s">
        <v>9398</v>
      </c>
      <c r="G112" s="88">
        <v>9780415877602</v>
      </c>
      <c r="H112" s="88" t="s">
        <v>9399</v>
      </c>
      <c r="I112" s="89">
        <v>1</v>
      </c>
      <c r="J112" s="89">
        <v>1</v>
      </c>
      <c r="K112" s="92" t="s">
        <v>9400</v>
      </c>
      <c r="L112" s="81" t="s">
        <v>22</v>
      </c>
      <c r="M112" s="85">
        <v>2012</v>
      </c>
      <c r="N112" s="90" t="s">
        <v>9401</v>
      </c>
      <c r="O112" s="91" t="s">
        <v>9622</v>
      </c>
    </row>
    <row r="113" spans="1:15" ht="19.95" customHeight="1">
      <c r="A113" s="81">
        <v>110</v>
      </c>
      <c r="B113" s="81" t="s">
        <v>14</v>
      </c>
      <c r="C113" s="82" t="s">
        <v>8466</v>
      </c>
      <c r="D113" s="83">
        <v>333.95</v>
      </c>
      <c r="E113" s="83" t="s">
        <v>8467</v>
      </c>
      <c r="F113" s="84" t="s">
        <v>8468</v>
      </c>
      <c r="G113" s="84" t="s">
        <v>8469</v>
      </c>
      <c r="H113" s="81" t="s">
        <v>8470</v>
      </c>
      <c r="I113" s="81">
        <v>1</v>
      </c>
      <c r="J113" s="81">
        <v>1</v>
      </c>
      <c r="K113" s="81" t="s">
        <v>8471</v>
      </c>
      <c r="L113" s="81" t="s">
        <v>22</v>
      </c>
      <c r="M113" s="85">
        <v>2013</v>
      </c>
      <c r="N113" s="86" t="s">
        <v>8472</v>
      </c>
    </row>
    <row r="114" spans="1:15" ht="19.95" customHeight="1">
      <c r="A114" s="81">
        <v>114</v>
      </c>
      <c r="B114" s="81" t="s">
        <v>14</v>
      </c>
      <c r="C114" s="82" t="s">
        <v>8490</v>
      </c>
      <c r="D114" s="83">
        <v>333.91641600000003</v>
      </c>
      <c r="E114" s="83" t="s">
        <v>8491</v>
      </c>
      <c r="F114" s="84" t="s">
        <v>8492</v>
      </c>
      <c r="G114" s="84" t="s">
        <v>8493</v>
      </c>
      <c r="H114" s="81" t="s">
        <v>8494</v>
      </c>
      <c r="I114" s="81">
        <v>1</v>
      </c>
      <c r="J114" s="81">
        <v>1</v>
      </c>
      <c r="K114" s="81" t="s">
        <v>8495</v>
      </c>
      <c r="L114" s="81" t="s">
        <v>22</v>
      </c>
      <c r="M114" s="85">
        <v>2014</v>
      </c>
      <c r="N114" s="86" t="s">
        <v>8496</v>
      </c>
    </row>
    <row r="115" spans="1:15" ht="19.95" customHeight="1">
      <c r="A115" s="81">
        <v>122</v>
      </c>
      <c r="B115" s="81" t="s">
        <v>14</v>
      </c>
      <c r="C115" s="82" t="s">
        <v>8538</v>
      </c>
      <c r="D115" s="83">
        <v>341.24220000000003</v>
      </c>
      <c r="E115" s="83" t="s">
        <v>8539</v>
      </c>
      <c r="F115" s="84" t="s">
        <v>8540</v>
      </c>
      <c r="G115" s="84" t="s">
        <v>8541</v>
      </c>
      <c r="H115" s="81" t="s">
        <v>8542</v>
      </c>
      <c r="I115" s="81">
        <v>1</v>
      </c>
      <c r="J115" s="81">
        <v>1</v>
      </c>
      <c r="K115" s="81" t="s">
        <v>8353</v>
      </c>
      <c r="L115" s="81" t="s">
        <v>22</v>
      </c>
      <c r="M115" s="85">
        <v>2014</v>
      </c>
      <c r="N115" s="86" t="s">
        <v>8543</v>
      </c>
    </row>
    <row r="116" spans="1:15" ht="19.95" customHeight="1">
      <c r="A116" s="81">
        <v>193</v>
      </c>
      <c r="B116" s="81" t="s">
        <v>14</v>
      </c>
      <c r="C116" s="82" t="s">
        <v>8538</v>
      </c>
      <c r="D116" s="83">
        <v>344.24009999999998</v>
      </c>
      <c r="E116" s="83" t="s">
        <v>8539</v>
      </c>
      <c r="F116" s="84" t="s">
        <v>8959</v>
      </c>
      <c r="G116" s="84" t="s">
        <v>8960</v>
      </c>
      <c r="H116" s="81" t="s">
        <v>8961</v>
      </c>
      <c r="I116" s="81">
        <v>1</v>
      </c>
      <c r="J116" s="81">
        <v>1</v>
      </c>
      <c r="K116" s="81" t="s">
        <v>8962</v>
      </c>
      <c r="L116" s="81" t="s">
        <v>22</v>
      </c>
      <c r="M116" s="85">
        <v>2014</v>
      </c>
      <c r="N116" s="86" t="s">
        <v>8963</v>
      </c>
    </row>
    <row r="117" spans="1:15" ht="19.95" customHeight="1">
      <c r="A117" s="81">
        <v>18</v>
      </c>
      <c r="B117" s="81" t="s">
        <v>14</v>
      </c>
      <c r="C117" s="82" t="s">
        <v>7913</v>
      </c>
      <c r="D117" s="83">
        <v>306.09399999999999</v>
      </c>
      <c r="E117" s="83" t="s">
        <v>2504</v>
      </c>
      <c r="F117" s="84" t="s">
        <v>7914</v>
      </c>
      <c r="G117" s="84" t="s">
        <v>7915</v>
      </c>
      <c r="H117" s="81" t="s">
        <v>7916</v>
      </c>
      <c r="I117" s="81">
        <v>1</v>
      </c>
      <c r="J117" s="81">
        <v>1</v>
      </c>
      <c r="K117" s="81" t="s">
        <v>7917</v>
      </c>
      <c r="L117" s="81" t="s">
        <v>22</v>
      </c>
      <c r="M117" s="85">
        <v>2013</v>
      </c>
      <c r="N117" s="86" t="s">
        <v>7918</v>
      </c>
    </row>
    <row r="118" spans="1:15" ht="19.95" customHeight="1">
      <c r="A118" s="81">
        <v>38</v>
      </c>
      <c r="B118" s="81" t="s">
        <v>14</v>
      </c>
      <c r="C118" s="82" t="s">
        <v>644</v>
      </c>
      <c r="D118" s="83">
        <v>341.30939999999998</v>
      </c>
      <c r="E118" s="83" t="s">
        <v>8035</v>
      </c>
      <c r="F118" s="84" t="s">
        <v>8036</v>
      </c>
      <c r="G118" s="84" t="s">
        <v>8037</v>
      </c>
      <c r="H118" s="81" t="s">
        <v>8038</v>
      </c>
      <c r="I118" s="81">
        <v>1</v>
      </c>
      <c r="J118" s="81">
        <v>2</v>
      </c>
      <c r="K118" s="81" t="s">
        <v>8039</v>
      </c>
      <c r="L118" s="81" t="s">
        <v>22</v>
      </c>
      <c r="M118" s="85">
        <v>2012</v>
      </c>
      <c r="N118" s="86" t="s">
        <v>8040</v>
      </c>
    </row>
    <row r="119" spans="1:15" ht="19.95" customHeight="1">
      <c r="A119" s="81">
        <v>182</v>
      </c>
      <c r="B119" s="81" t="s">
        <v>14</v>
      </c>
      <c r="C119" s="82" t="s">
        <v>334</v>
      </c>
      <c r="D119" s="83">
        <v>341.24220000000003</v>
      </c>
      <c r="E119" s="83" t="s">
        <v>686</v>
      </c>
      <c r="F119" s="84" t="s">
        <v>8895</v>
      </c>
      <c r="G119" s="84" t="s">
        <v>8896</v>
      </c>
      <c r="H119" s="81" t="s">
        <v>8897</v>
      </c>
      <c r="I119" s="81">
        <v>1</v>
      </c>
      <c r="J119" s="81">
        <v>1</v>
      </c>
      <c r="K119" s="81" t="s">
        <v>8898</v>
      </c>
      <c r="L119" s="81" t="s">
        <v>22</v>
      </c>
      <c r="M119" s="85">
        <v>2013</v>
      </c>
      <c r="N119" s="86" t="s">
        <v>8899</v>
      </c>
    </row>
    <row r="120" spans="1:15" ht="19.95" customHeight="1">
      <c r="A120" s="81">
        <v>259</v>
      </c>
      <c r="B120" s="81" t="s">
        <v>14</v>
      </c>
      <c r="C120" s="82" t="s">
        <v>9348</v>
      </c>
      <c r="D120" s="83">
        <v>392.5068</v>
      </c>
      <c r="E120" s="83" t="s">
        <v>9349</v>
      </c>
      <c r="F120" s="84" t="s">
        <v>9350</v>
      </c>
      <c r="G120" s="84" t="s">
        <v>9351</v>
      </c>
      <c r="H120" s="81" t="s">
        <v>9352</v>
      </c>
      <c r="I120" s="81">
        <v>1</v>
      </c>
      <c r="J120" s="81">
        <v>2</v>
      </c>
      <c r="K120" s="81" t="s">
        <v>9353</v>
      </c>
      <c r="L120" s="81" t="s">
        <v>22</v>
      </c>
      <c r="M120" s="85">
        <v>2014</v>
      </c>
      <c r="N120" s="86" t="s">
        <v>9354</v>
      </c>
    </row>
    <row r="121" spans="1:15" ht="19.95" customHeight="1">
      <c r="A121" s="81">
        <v>36</v>
      </c>
      <c r="B121" s="81" t="s">
        <v>14</v>
      </c>
      <c r="C121" s="81" t="s">
        <v>9550</v>
      </c>
      <c r="D121" s="87">
        <v>746.92</v>
      </c>
      <c r="E121" s="81" t="s">
        <v>9551</v>
      </c>
      <c r="F121" s="87" t="s">
        <v>9552</v>
      </c>
      <c r="G121" s="88">
        <v>9780415644556</v>
      </c>
      <c r="H121" s="88" t="s">
        <v>9553</v>
      </c>
      <c r="I121" s="89">
        <v>1</v>
      </c>
      <c r="J121" s="89">
        <v>2</v>
      </c>
      <c r="K121" s="81" t="s">
        <v>9554</v>
      </c>
      <c r="L121" s="81" t="s">
        <v>22</v>
      </c>
      <c r="M121" s="85">
        <v>2014</v>
      </c>
      <c r="N121" s="90" t="s">
        <v>9555</v>
      </c>
      <c r="O121" s="91" t="s">
        <v>9622</v>
      </c>
    </row>
    <row r="122" spans="1:15" ht="19.95" customHeight="1">
      <c r="A122" s="81">
        <v>112</v>
      </c>
      <c r="B122" s="81" t="s">
        <v>14</v>
      </c>
      <c r="C122" s="82" t="s">
        <v>1529</v>
      </c>
      <c r="D122" s="83">
        <v>791.43</v>
      </c>
      <c r="E122" s="83" t="s">
        <v>1531</v>
      </c>
      <c r="F122" s="84" t="s">
        <v>8479</v>
      </c>
      <c r="G122" s="84" t="s">
        <v>8480</v>
      </c>
      <c r="H122" s="81" t="s">
        <v>8481</v>
      </c>
      <c r="I122" s="81">
        <v>1</v>
      </c>
      <c r="J122" s="81">
        <v>1</v>
      </c>
      <c r="K122" s="81" t="s">
        <v>8482</v>
      </c>
      <c r="L122" s="81" t="s">
        <v>22</v>
      </c>
      <c r="M122" s="85">
        <v>2013</v>
      </c>
      <c r="N122" s="86" t="s">
        <v>8483</v>
      </c>
    </row>
    <row r="123" spans="1:15" ht="19.95" customHeight="1">
      <c r="A123" s="81">
        <v>19</v>
      </c>
      <c r="B123" s="81" t="s">
        <v>14</v>
      </c>
      <c r="C123" s="81" t="s">
        <v>1529</v>
      </c>
      <c r="D123" s="87">
        <v>791.43010000000004</v>
      </c>
      <c r="E123" s="81" t="s">
        <v>9460</v>
      </c>
      <c r="F123" s="87" t="s">
        <v>9461</v>
      </c>
      <c r="G123" s="88">
        <v>9780415590976</v>
      </c>
      <c r="H123" s="88" t="s">
        <v>9462</v>
      </c>
      <c r="I123" s="89">
        <v>1</v>
      </c>
      <c r="J123" s="89">
        <v>1</v>
      </c>
      <c r="K123" s="92" t="s">
        <v>9463</v>
      </c>
      <c r="L123" s="81" t="s">
        <v>22</v>
      </c>
      <c r="M123" s="85">
        <v>2012</v>
      </c>
      <c r="N123" s="90" t="s">
        <v>9464</v>
      </c>
      <c r="O123" s="91" t="s">
        <v>9622</v>
      </c>
    </row>
    <row r="124" spans="1:15" ht="19.95" customHeight="1">
      <c r="A124" s="81">
        <v>113</v>
      </c>
      <c r="B124" s="81" t="s">
        <v>14</v>
      </c>
      <c r="C124" s="82" t="s">
        <v>7746</v>
      </c>
      <c r="D124" s="83">
        <v>791.436553</v>
      </c>
      <c r="E124" s="83" t="s">
        <v>8484</v>
      </c>
      <c r="F124" s="84" t="s">
        <v>8485</v>
      </c>
      <c r="G124" s="84" t="s">
        <v>8486</v>
      </c>
      <c r="H124" s="81" t="s">
        <v>8487</v>
      </c>
      <c r="I124" s="81">
        <v>1</v>
      </c>
      <c r="J124" s="81">
        <v>1</v>
      </c>
      <c r="K124" s="81" t="s">
        <v>8488</v>
      </c>
      <c r="L124" s="81" t="s">
        <v>22</v>
      </c>
      <c r="M124" s="85">
        <v>2013</v>
      </c>
      <c r="N124" s="86" t="s">
        <v>8489</v>
      </c>
    </row>
    <row r="125" spans="1:15" ht="19.95" customHeight="1">
      <c r="A125" s="81">
        <v>2</v>
      </c>
      <c r="B125" s="81" t="s">
        <v>14</v>
      </c>
      <c r="C125" s="82" t="s">
        <v>7807</v>
      </c>
      <c r="D125" s="83">
        <v>777.6</v>
      </c>
      <c r="E125" s="83" t="s">
        <v>7808</v>
      </c>
      <c r="F125" s="84" t="s">
        <v>7809</v>
      </c>
      <c r="G125" s="84" t="s">
        <v>7810</v>
      </c>
      <c r="H125" s="81" t="s">
        <v>7811</v>
      </c>
      <c r="I125" s="81">
        <v>1</v>
      </c>
      <c r="J125" s="81">
        <v>1</v>
      </c>
      <c r="K125" s="81" t="s">
        <v>7812</v>
      </c>
      <c r="L125" s="81" t="s">
        <v>7190</v>
      </c>
      <c r="M125" s="85">
        <v>2013</v>
      </c>
      <c r="N125" s="86" t="s">
        <v>7813</v>
      </c>
    </row>
    <row r="126" spans="1:15" ht="19.95" customHeight="1">
      <c r="A126" s="81">
        <v>219</v>
      </c>
      <c r="B126" s="81" t="s">
        <v>14</v>
      </c>
      <c r="C126" s="82" t="s">
        <v>9109</v>
      </c>
      <c r="D126" s="83">
        <v>657</v>
      </c>
      <c r="E126" s="83" t="s">
        <v>9110</v>
      </c>
      <c r="F126" s="84" t="s">
        <v>9111</v>
      </c>
      <c r="G126" s="84" t="s">
        <v>9112</v>
      </c>
      <c r="H126" s="81" t="s">
        <v>9113</v>
      </c>
      <c r="I126" s="81">
        <v>1</v>
      </c>
      <c r="J126" s="81">
        <v>1</v>
      </c>
      <c r="K126" s="81" t="s">
        <v>9114</v>
      </c>
      <c r="L126" s="81" t="s">
        <v>22</v>
      </c>
      <c r="M126" s="85">
        <v>2012</v>
      </c>
      <c r="N126" s="86" t="s">
        <v>9115</v>
      </c>
    </row>
    <row r="127" spans="1:15" ht="19.95" customHeight="1">
      <c r="A127" s="81">
        <v>236</v>
      </c>
      <c r="B127" s="81" t="s">
        <v>14</v>
      </c>
      <c r="C127" s="82" t="s">
        <v>9211</v>
      </c>
      <c r="D127" s="83">
        <v>657.02179999999998</v>
      </c>
      <c r="E127" s="83" t="s">
        <v>9212</v>
      </c>
      <c r="F127" s="84" t="s">
        <v>9213</v>
      </c>
      <c r="G127" s="84" t="s">
        <v>9214</v>
      </c>
      <c r="H127" s="81" t="s">
        <v>9215</v>
      </c>
      <c r="I127" s="81">
        <v>1</v>
      </c>
      <c r="J127" s="81">
        <v>1</v>
      </c>
      <c r="K127" s="81" t="s">
        <v>9216</v>
      </c>
      <c r="L127" s="81" t="s">
        <v>22</v>
      </c>
      <c r="M127" s="85">
        <v>2014</v>
      </c>
      <c r="N127" s="86" t="s">
        <v>9217</v>
      </c>
    </row>
    <row r="128" spans="1:15" ht="19.95" customHeight="1">
      <c r="A128" s="81">
        <v>33</v>
      </c>
      <c r="B128" s="81" t="s">
        <v>14</v>
      </c>
      <c r="C128" s="82" t="s">
        <v>8004</v>
      </c>
      <c r="D128" s="83">
        <v>381.41</v>
      </c>
      <c r="E128" s="83" t="s">
        <v>8005</v>
      </c>
      <c r="F128" s="84" t="s">
        <v>8006</v>
      </c>
      <c r="G128" s="84" t="s">
        <v>8007</v>
      </c>
      <c r="H128" s="81" t="s">
        <v>8008</v>
      </c>
      <c r="I128" s="81">
        <v>1</v>
      </c>
      <c r="J128" s="81">
        <v>1</v>
      </c>
      <c r="K128" s="81" t="s">
        <v>8009</v>
      </c>
      <c r="L128" s="81" t="s">
        <v>22</v>
      </c>
      <c r="M128" s="85">
        <v>2012</v>
      </c>
      <c r="N128" s="86" t="s">
        <v>8010</v>
      </c>
    </row>
    <row r="129" spans="1:15" ht="19.95" customHeight="1">
      <c r="A129" s="81">
        <v>79</v>
      </c>
      <c r="B129" s="81" t="s">
        <v>14</v>
      </c>
      <c r="C129" s="82" t="s">
        <v>8279</v>
      </c>
      <c r="D129" s="83">
        <v>338.19</v>
      </c>
      <c r="E129" s="83" t="s">
        <v>8005</v>
      </c>
      <c r="F129" s="84" t="s">
        <v>8280</v>
      </c>
      <c r="G129" s="84" t="s">
        <v>8281</v>
      </c>
      <c r="H129" s="81" t="s">
        <v>8282</v>
      </c>
      <c r="I129" s="81">
        <v>1</v>
      </c>
      <c r="J129" s="81">
        <v>1</v>
      </c>
      <c r="K129" s="81" t="s">
        <v>8283</v>
      </c>
      <c r="L129" s="81" t="s">
        <v>22</v>
      </c>
      <c r="M129" s="85">
        <v>2012</v>
      </c>
      <c r="N129" s="86" t="s">
        <v>8284</v>
      </c>
    </row>
    <row r="130" spans="1:15" ht="19.95" customHeight="1">
      <c r="A130" s="81">
        <v>41</v>
      </c>
      <c r="B130" s="81" t="s">
        <v>14</v>
      </c>
      <c r="C130" s="81" t="s">
        <v>9578</v>
      </c>
      <c r="D130" s="87">
        <v>303.37200000000001</v>
      </c>
      <c r="E130" s="81" t="s">
        <v>9579</v>
      </c>
      <c r="F130" s="87" t="s">
        <v>9580</v>
      </c>
      <c r="G130" s="88">
        <v>9780415819459</v>
      </c>
      <c r="H130" s="88" t="s">
        <v>9581</v>
      </c>
      <c r="I130" s="89">
        <v>1</v>
      </c>
      <c r="J130" s="89">
        <v>1</v>
      </c>
      <c r="K130" s="81" t="s">
        <v>9582</v>
      </c>
      <c r="L130" s="81" t="s">
        <v>22</v>
      </c>
      <c r="M130" s="85">
        <v>2014</v>
      </c>
      <c r="N130" s="90" t="s">
        <v>9583</v>
      </c>
      <c r="O130" s="91" t="s">
        <v>9622</v>
      </c>
    </row>
    <row r="131" spans="1:15" ht="19.95" customHeight="1">
      <c r="A131" s="81">
        <v>34</v>
      </c>
      <c r="B131" s="81" t="s">
        <v>14</v>
      </c>
      <c r="C131" s="82" t="s">
        <v>7131</v>
      </c>
      <c r="D131" s="83">
        <v>616.83000000000004</v>
      </c>
      <c r="E131" s="83" t="s">
        <v>5527</v>
      </c>
      <c r="F131" s="84" t="s">
        <v>8011</v>
      </c>
      <c r="G131" s="84" t="s">
        <v>8012</v>
      </c>
      <c r="H131" s="81" t="s">
        <v>8013</v>
      </c>
      <c r="I131" s="81">
        <v>1</v>
      </c>
      <c r="J131" s="81">
        <v>3</v>
      </c>
      <c r="K131" s="81" t="s">
        <v>8014</v>
      </c>
      <c r="L131" s="81" t="s">
        <v>22</v>
      </c>
      <c r="M131" s="85">
        <v>2014</v>
      </c>
      <c r="N131" s="86" t="s">
        <v>8015</v>
      </c>
    </row>
    <row r="132" spans="1:15" ht="19.95" customHeight="1">
      <c r="A132" s="81">
        <v>6</v>
      </c>
      <c r="B132" s="81" t="s">
        <v>14</v>
      </c>
      <c r="C132" s="82" t="s">
        <v>7834</v>
      </c>
      <c r="D132" s="83">
        <v>371.95</v>
      </c>
      <c r="E132" s="83" t="s">
        <v>2282</v>
      </c>
      <c r="F132" s="84" t="s">
        <v>7835</v>
      </c>
      <c r="G132" s="84" t="s">
        <v>7836</v>
      </c>
      <c r="H132" s="81" t="s">
        <v>7837</v>
      </c>
      <c r="I132" s="81">
        <v>1</v>
      </c>
      <c r="J132" s="81">
        <v>1</v>
      </c>
      <c r="K132" s="81" t="s">
        <v>7838</v>
      </c>
      <c r="L132" s="81" t="s">
        <v>22</v>
      </c>
      <c r="M132" s="85">
        <v>2014</v>
      </c>
      <c r="N132" s="86" t="s">
        <v>7839</v>
      </c>
    </row>
    <row r="133" spans="1:15" ht="19.95" customHeight="1">
      <c r="A133" s="81">
        <v>83</v>
      </c>
      <c r="B133" s="81" t="s">
        <v>14</v>
      </c>
      <c r="C133" s="82" t="s">
        <v>7834</v>
      </c>
      <c r="D133" s="83">
        <v>371.95097299999998</v>
      </c>
      <c r="E133" s="83" t="s">
        <v>8306</v>
      </c>
      <c r="F133" s="84" t="s">
        <v>8307</v>
      </c>
      <c r="G133" s="84" t="s">
        <v>8308</v>
      </c>
      <c r="H133" s="81" t="s">
        <v>8309</v>
      </c>
      <c r="I133" s="81">
        <v>1</v>
      </c>
      <c r="J133" s="81">
        <v>1</v>
      </c>
      <c r="K133" s="81" t="s">
        <v>8310</v>
      </c>
      <c r="L133" s="81" t="s">
        <v>22</v>
      </c>
      <c r="M133" s="85">
        <v>2012</v>
      </c>
      <c r="N133" s="86" t="s">
        <v>8311</v>
      </c>
    </row>
    <row r="134" spans="1:15" ht="19.95" customHeight="1">
      <c r="A134" s="81">
        <v>185</v>
      </c>
      <c r="B134" s="81" t="s">
        <v>14</v>
      </c>
      <c r="C134" s="82" t="s">
        <v>8913</v>
      </c>
      <c r="D134" s="83">
        <v>320.54000000000002</v>
      </c>
      <c r="E134" s="83" t="s">
        <v>8914</v>
      </c>
      <c r="F134" s="84" t="s">
        <v>8915</v>
      </c>
      <c r="G134" s="84" t="s">
        <v>8916</v>
      </c>
      <c r="H134" s="81" t="s">
        <v>8917</v>
      </c>
      <c r="I134" s="81">
        <v>1</v>
      </c>
      <c r="J134" s="81">
        <v>1</v>
      </c>
      <c r="K134" s="81" t="s">
        <v>8918</v>
      </c>
      <c r="L134" s="81" t="s">
        <v>22</v>
      </c>
      <c r="M134" s="85">
        <v>2011</v>
      </c>
      <c r="N134" s="86" t="s">
        <v>8919</v>
      </c>
    </row>
    <row r="135" spans="1:15" ht="19.95" customHeight="1">
      <c r="A135" s="81">
        <v>149</v>
      </c>
      <c r="B135" s="81" t="s">
        <v>14</v>
      </c>
      <c r="C135" s="82" t="s">
        <v>828</v>
      </c>
      <c r="D135" s="83">
        <v>696</v>
      </c>
      <c r="E135" s="83" t="s">
        <v>5585</v>
      </c>
      <c r="F135" s="84" t="s">
        <v>8705</v>
      </c>
      <c r="G135" s="84" t="s">
        <v>8706</v>
      </c>
      <c r="H135" s="81" t="s">
        <v>8707</v>
      </c>
      <c r="I135" s="81">
        <v>1</v>
      </c>
      <c r="J135" s="81">
        <v>1</v>
      </c>
      <c r="K135" s="81" t="s">
        <v>8708</v>
      </c>
      <c r="L135" s="81" t="s">
        <v>22</v>
      </c>
      <c r="M135" s="85">
        <v>2014</v>
      </c>
      <c r="N135" s="86" t="s">
        <v>8709</v>
      </c>
    </row>
    <row r="136" spans="1:15" ht="19.95" customHeight="1">
      <c r="A136" s="81">
        <v>233</v>
      </c>
      <c r="B136" s="81" t="s">
        <v>14</v>
      </c>
      <c r="C136" s="82" t="s">
        <v>828</v>
      </c>
      <c r="D136" s="83">
        <v>720.28599999999994</v>
      </c>
      <c r="E136" s="83" t="s">
        <v>9194</v>
      </c>
      <c r="F136" s="84" t="s">
        <v>9195</v>
      </c>
      <c r="G136" s="84" t="s">
        <v>9196</v>
      </c>
      <c r="H136" s="81" t="s">
        <v>9197</v>
      </c>
      <c r="I136" s="81">
        <v>1</v>
      </c>
      <c r="J136" s="81">
        <v>1</v>
      </c>
      <c r="K136" s="81" t="s">
        <v>9198</v>
      </c>
      <c r="L136" s="81" t="s">
        <v>22</v>
      </c>
      <c r="M136" s="85">
        <v>2014</v>
      </c>
      <c r="N136" s="86" t="s">
        <v>9199</v>
      </c>
    </row>
    <row r="137" spans="1:15" ht="19.95" customHeight="1">
      <c r="A137" s="81">
        <v>216</v>
      </c>
      <c r="B137" s="81" t="s">
        <v>14</v>
      </c>
      <c r="C137" s="82" t="s">
        <v>9090</v>
      </c>
      <c r="D137" s="83">
        <v>363.11</v>
      </c>
      <c r="E137" s="83" t="s">
        <v>9091</v>
      </c>
      <c r="F137" s="84" t="s">
        <v>9092</v>
      </c>
      <c r="G137" s="84" t="s">
        <v>9093</v>
      </c>
      <c r="H137" s="81" t="s">
        <v>9094</v>
      </c>
      <c r="I137" s="81">
        <v>1</v>
      </c>
      <c r="J137" s="81">
        <v>8</v>
      </c>
      <c r="K137" s="81" t="s">
        <v>9095</v>
      </c>
      <c r="L137" s="81" t="s">
        <v>22</v>
      </c>
      <c r="M137" s="85">
        <v>2014</v>
      </c>
      <c r="N137" s="86" t="s">
        <v>9096</v>
      </c>
    </row>
    <row r="138" spans="1:15" ht="19.95" customHeight="1">
      <c r="A138" s="81">
        <v>26</v>
      </c>
      <c r="B138" s="81" t="s">
        <v>14</v>
      </c>
      <c r="C138" s="82" t="s">
        <v>6220</v>
      </c>
      <c r="D138" s="83">
        <v>1.4</v>
      </c>
      <c r="E138" s="83" t="s">
        <v>7961</v>
      </c>
      <c r="F138" s="84" t="s">
        <v>7962</v>
      </c>
      <c r="G138" s="84" t="s">
        <v>7963</v>
      </c>
      <c r="H138" s="81" t="s">
        <v>7964</v>
      </c>
      <c r="I138" s="81">
        <v>1</v>
      </c>
      <c r="J138" s="81">
        <v>1</v>
      </c>
      <c r="K138" s="81" t="s">
        <v>7965</v>
      </c>
      <c r="L138" s="81" t="s">
        <v>22</v>
      </c>
      <c r="M138" s="85">
        <v>2014</v>
      </c>
      <c r="N138" s="86" t="s">
        <v>7966</v>
      </c>
    </row>
    <row r="139" spans="1:15" ht="19.95" customHeight="1">
      <c r="A139" s="81">
        <v>49</v>
      </c>
      <c r="B139" s="81" t="s">
        <v>14</v>
      </c>
      <c r="C139" s="82" t="s">
        <v>6220</v>
      </c>
      <c r="D139" s="83">
        <v>378.19829950730002</v>
      </c>
      <c r="E139" s="83" t="s">
        <v>8102</v>
      </c>
      <c r="F139" s="84" t="s">
        <v>8103</v>
      </c>
      <c r="G139" s="84" t="s">
        <v>8104</v>
      </c>
      <c r="H139" s="81" t="s">
        <v>8105</v>
      </c>
      <c r="I139" s="81">
        <v>1</v>
      </c>
      <c r="J139" s="81">
        <v>1</v>
      </c>
      <c r="K139" s="81" t="s">
        <v>8106</v>
      </c>
      <c r="L139" s="81" t="s">
        <v>22</v>
      </c>
      <c r="M139" s="85">
        <v>2014</v>
      </c>
      <c r="N139" s="86" t="s">
        <v>8107</v>
      </c>
    </row>
    <row r="140" spans="1:15" ht="19.95" customHeight="1">
      <c r="A140" s="81">
        <v>151</v>
      </c>
      <c r="B140" s="81" t="s">
        <v>14</v>
      </c>
      <c r="C140" s="82" t="s">
        <v>6220</v>
      </c>
      <c r="D140" s="83">
        <v>378.10409499999997</v>
      </c>
      <c r="E140" s="83" t="s">
        <v>5001</v>
      </c>
      <c r="F140" s="84" t="s">
        <v>8715</v>
      </c>
      <c r="G140" s="84" t="s">
        <v>8716</v>
      </c>
      <c r="H140" s="81" t="s">
        <v>8717</v>
      </c>
      <c r="I140" s="81">
        <v>1</v>
      </c>
      <c r="J140" s="81">
        <v>1</v>
      </c>
      <c r="K140" s="81" t="s">
        <v>8718</v>
      </c>
      <c r="L140" s="81" t="s">
        <v>22</v>
      </c>
      <c r="M140" s="85">
        <v>2014</v>
      </c>
      <c r="N140" s="86" t="s">
        <v>8719</v>
      </c>
    </row>
    <row r="141" spans="1:15" ht="19.95" customHeight="1">
      <c r="A141" s="81">
        <v>28</v>
      </c>
      <c r="B141" s="81" t="s">
        <v>14</v>
      </c>
      <c r="C141" s="81" t="s">
        <v>6220</v>
      </c>
      <c r="D141" s="87">
        <v>378.101</v>
      </c>
      <c r="E141" s="81" t="s">
        <v>9508</v>
      </c>
      <c r="F141" s="87" t="s">
        <v>9509</v>
      </c>
      <c r="G141" s="88">
        <v>9780415892698</v>
      </c>
      <c r="H141" s="88" t="s">
        <v>9510</v>
      </c>
      <c r="I141" s="89">
        <v>1</v>
      </c>
      <c r="J141" s="89">
        <v>1</v>
      </c>
      <c r="K141" s="81" t="s">
        <v>9511</v>
      </c>
      <c r="L141" s="81" t="s">
        <v>22</v>
      </c>
      <c r="M141" s="85">
        <v>2013</v>
      </c>
      <c r="N141" s="90" t="s">
        <v>9512</v>
      </c>
      <c r="O141" s="91" t="s">
        <v>9622</v>
      </c>
    </row>
    <row r="142" spans="1:15" ht="19.95" customHeight="1">
      <c r="A142" s="81">
        <v>13</v>
      </c>
      <c r="B142" s="81" t="s">
        <v>14</v>
      </c>
      <c r="C142" s="82" t="s">
        <v>6220</v>
      </c>
      <c r="D142" s="83">
        <v>371.20600000000002</v>
      </c>
      <c r="E142" s="83" t="s">
        <v>7881</v>
      </c>
      <c r="F142" s="84" t="s">
        <v>7882</v>
      </c>
      <c r="G142" s="84" t="s">
        <v>7883</v>
      </c>
      <c r="H142" s="81" t="s">
        <v>7884</v>
      </c>
      <c r="I142" s="81">
        <v>1</v>
      </c>
      <c r="J142" s="81">
        <v>1</v>
      </c>
      <c r="K142" s="81" t="s">
        <v>7885</v>
      </c>
      <c r="L142" s="81" t="s">
        <v>22</v>
      </c>
      <c r="M142" s="85">
        <v>2012</v>
      </c>
      <c r="N142" s="86" t="s">
        <v>7886</v>
      </c>
    </row>
    <row r="143" spans="1:15" ht="19.95" customHeight="1">
      <c r="A143" s="81">
        <v>147</v>
      </c>
      <c r="B143" s="81" t="s">
        <v>14</v>
      </c>
      <c r="C143" s="82" t="s">
        <v>6220</v>
      </c>
      <c r="D143" s="83">
        <v>378.12</v>
      </c>
      <c r="E143" s="83" t="s">
        <v>1355</v>
      </c>
      <c r="F143" s="84" t="s">
        <v>8695</v>
      </c>
      <c r="G143" s="84" t="s">
        <v>8696</v>
      </c>
      <c r="H143" s="81" t="s">
        <v>8697</v>
      </c>
      <c r="I143" s="81">
        <v>1</v>
      </c>
      <c r="J143" s="81">
        <v>1</v>
      </c>
      <c r="K143" s="81" t="s">
        <v>8698</v>
      </c>
      <c r="L143" s="81" t="s">
        <v>22</v>
      </c>
      <c r="M143" s="85">
        <v>2012</v>
      </c>
      <c r="N143" s="86" t="s">
        <v>8699</v>
      </c>
    </row>
    <row r="144" spans="1:15" ht="19.95" customHeight="1">
      <c r="A144" s="81">
        <v>1</v>
      </c>
      <c r="B144" s="81" t="s">
        <v>14</v>
      </c>
      <c r="C144" s="81" t="s">
        <v>9362</v>
      </c>
      <c r="D144" s="87">
        <v>150.9</v>
      </c>
      <c r="E144" s="81" t="s">
        <v>9363</v>
      </c>
      <c r="F144" s="87" t="s">
        <v>9364</v>
      </c>
      <c r="G144" s="88">
        <v>9781848728745</v>
      </c>
      <c r="H144" s="88" t="s">
        <v>9365</v>
      </c>
      <c r="I144" s="89">
        <v>1</v>
      </c>
      <c r="J144" s="89">
        <v>5</v>
      </c>
      <c r="K144" s="81" t="s">
        <v>9366</v>
      </c>
      <c r="L144" s="81" t="s">
        <v>538</v>
      </c>
      <c r="M144" s="85">
        <v>2012</v>
      </c>
      <c r="N144" s="90" t="s">
        <v>9367</v>
      </c>
      <c r="O144" s="91" t="s">
        <v>9622</v>
      </c>
    </row>
    <row r="145" spans="1:15" ht="19.95" customHeight="1">
      <c r="A145" s="81">
        <v>237</v>
      </c>
      <c r="B145" s="81" t="s">
        <v>14</v>
      </c>
      <c r="C145" s="82" t="s">
        <v>9218</v>
      </c>
      <c r="D145" s="83">
        <v>791.43097299999999</v>
      </c>
      <c r="E145" s="83" t="s">
        <v>2590</v>
      </c>
      <c r="F145" s="84" t="s">
        <v>9219</v>
      </c>
      <c r="G145" s="84" t="s">
        <v>9220</v>
      </c>
      <c r="H145" s="81" t="s">
        <v>9221</v>
      </c>
      <c r="I145" s="81">
        <v>1</v>
      </c>
      <c r="J145" s="81">
        <v>1</v>
      </c>
      <c r="K145" s="81" t="s">
        <v>9222</v>
      </c>
      <c r="L145" s="81" t="s">
        <v>22</v>
      </c>
      <c r="M145" s="85">
        <v>2012</v>
      </c>
      <c r="N145" s="86" t="s">
        <v>9223</v>
      </c>
    </row>
    <row r="146" spans="1:15" ht="19.95" customHeight="1">
      <c r="A146" s="81">
        <v>137</v>
      </c>
      <c r="B146" s="81" t="s">
        <v>14</v>
      </c>
      <c r="C146" s="82" t="s">
        <v>8630</v>
      </c>
      <c r="D146" s="83">
        <v>647.94068300000004</v>
      </c>
      <c r="E146" s="83" t="s">
        <v>8631</v>
      </c>
      <c r="F146" s="84" t="s">
        <v>8632</v>
      </c>
      <c r="G146" s="84" t="s">
        <v>8633</v>
      </c>
      <c r="H146" s="81" t="s">
        <v>8634</v>
      </c>
      <c r="I146" s="81">
        <v>1</v>
      </c>
      <c r="J146" s="81">
        <v>9</v>
      </c>
      <c r="K146" s="81" t="s">
        <v>8635</v>
      </c>
      <c r="L146" s="81" t="s">
        <v>22</v>
      </c>
      <c r="M146" s="85">
        <v>2013</v>
      </c>
      <c r="N146" s="86" t="s">
        <v>8636</v>
      </c>
    </row>
    <row r="147" spans="1:15" ht="19.95" customHeight="1">
      <c r="A147" s="81">
        <v>136</v>
      </c>
      <c r="B147" s="81" t="s">
        <v>14</v>
      </c>
      <c r="C147" s="82" t="s">
        <v>6322</v>
      </c>
      <c r="D147" s="83">
        <v>304.2</v>
      </c>
      <c r="E147" s="83" t="s">
        <v>6297</v>
      </c>
      <c r="F147" s="84" t="s">
        <v>8625</v>
      </c>
      <c r="G147" s="84" t="s">
        <v>8626</v>
      </c>
      <c r="H147" s="81" t="s">
        <v>8627</v>
      </c>
      <c r="I147" s="81">
        <v>1</v>
      </c>
      <c r="J147" s="81">
        <v>1</v>
      </c>
      <c r="K147" s="81" t="s">
        <v>8628</v>
      </c>
      <c r="L147" s="81" t="s">
        <v>22</v>
      </c>
      <c r="M147" s="85">
        <v>2012</v>
      </c>
      <c r="N147" s="86" t="s">
        <v>8629</v>
      </c>
    </row>
    <row r="148" spans="1:15" ht="19.95" customHeight="1">
      <c r="A148" s="81">
        <v>4</v>
      </c>
      <c r="B148" s="81" t="s">
        <v>14</v>
      </c>
      <c r="C148" s="81" t="s">
        <v>9379</v>
      </c>
      <c r="D148" s="87">
        <v>343.03399999999999</v>
      </c>
      <c r="E148" s="81" t="s">
        <v>9380</v>
      </c>
      <c r="F148" s="87" t="s">
        <v>9381</v>
      </c>
      <c r="G148" s="88">
        <v>9780415529785</v>
      </c>
      <c r="H148" s="88" t="s">
        <v>9382</v>
      </c>
      <c r="I148" s="89">
        <v>1</v>
      </c>
      <c r="J148" s="89">
        <v>1</v>
      </c>
      <c r="K148" s="81" t="s">
        <v>9383</v>
      </c>
      <c r="L148" s="81" t="s">
        <v>22</v>
      </c>
      <c r="M148" s="85">
        <v>2014</v>
      </c>
      <c r="N148" s="90" t="s">
        <v>9384</v>
      </c>
      <c r="O148" s="91" t="s">
        <v>9622</v>
      </c>
    </row>
    <row r="149" spans="1:15" ht="19.95" customHeight="1">
      <c r="A149" s="81">
        <v>173</v>
      </c>
      <c r="B149" s="81" t="s">
        <v>14</v>
      </c>
      <c r="C149" s="82" t="s">
        <v>791</v>
      </c>
      <c r="D149" s="83">
        <v>371.9</v>
      </c>
      <c r="E149" s="83" t="s">
        <v>8841</v>
      </c>
      <c r="F149" s="84" t="s">
        <v>8842</v>
      </c>
      <c r="G149" s="84" t="s">
        <v>8843</v>
      </c>
      <c r="H149" s="81" t="s">
        <v>8844</v>
      </c>
      <c r="I149" s="81">
        <v>1</v>
      </c>
      <c r="J149" s="81">
        <v>1</v>
      </c>
      <c r="K149" s="81" t="s">
        <v>4571</v>
      </c>
      <c r="L149" s="81" t="s">
        <v>22</v>
      </c>
      <c r="M149" s="85">
        <v>2014</v>
      </c>
      <c r="N149" s="86" t="s">
        <v>8845</v>
      </c>
    </row>
    <row r="150" spans="1:15" ht="19.95" customHeight="1">
      <c r="A150" s="81">
        <v>143</v>
      </c>
      <c r="B150" s="81" t="s">
        <v>14</v>
      </c>
      <c r="C150" s="82" t="s">
        <v>8671</v>
      </c>
      <c r="D150" s="83">
        <v>25.52</v>
      </c>
      <c r="E150" s="83" t="s">
        <v>8672</v>
      </c>
      <c r="F150" s="84" t="s">
        <v>8673</v>
      </c>
      <c r="G150" s="84" t="s">
        <v>8674</v>
      </c>
      <c r="H150" s="81" t="s">
        <v>8675</v>
      </c>
      <c r="I150" s="81">
        <v>1</v>
      </c>
      <c r="J150" s="81">
        <v>1</v>
      </c>
      <c r="K150" s="81" t="s">
        <v>3104</v>
      </c>
      <c r="L150" s="81" t="s">
        <v>22</v>
      </c>
      <c r="M150" s="85">
        <v>2012</v>
      </c>
      <c r="N150" s="86" t="s">
        <v>8676</v>
      </c>
    </row>
    <row r="151" spans="1:15" ht="19.95" customHeight="1">
      <c r="A151" s="81">
        <v>131</v>
      </c>
      <c r="B151" s="81" t="s">
        <v>14</v>
      </c>
      <c r="C151" s="82" t="s">
        <v>8593</v>
      </c>
      <c r="D151" s="83">
        <v>302.2</v>
      </c>
      <c r="E151" s="83" t="s">
        <v>8594</v>
      </c>
      <c r="F151" s="84" t="s">
        <v>8595</v>
      </c>
      <c r="G151" s="84" t="s">
        <v>8596</v>
      </c>
      <c r="H151" s="81" t="s">
        <v>8597</v>
      </c>
      <c r="I151" s="81">
        <v>1</v>
      </c>
      <c r="J151" s="81">
        <v>1</v>
      </c>
      <c r="K151" s="81" t="s">
        <v>8598</v>
      </c>
      <c r="L151" s="81" t="s">
        <v>22</v>
      </c>
      <c r="M151" s="85">
        <v>2014</v>
      </c>
      <c r="N151" s="86" t="s">
        <v>8599</v>
      </c>
    </row>
    <row r="152" spans="1:15" ht="19.95" customHeight="1">
      <c r="A152" s="81">
        <v>21</v>
      </c>
      <c r="B152" s="81" t="s">
        <v>14</v>
      </c>
      <c r="C152" s="82" t="s">
        <v>7360</v>
      </c>
      <c r="D152" s="83">
        <v>809</v>
      </c>
      <c r="E152" s="83" t="s">
        <v>7930</v>
      </c>
      <c r="F152" s="84" t="s">
        <v>7931</v>
      </c>
      <c r="G152" s="84" t="s">
        <v>7932</v>
      </c>
      <c r="H152" s="81" t="s">
        <v>7933</v>
      </c>
      <c r="I152" s="81">
        <v>1</v>
      </c>
      <c r="J152" s="81">
        <v>2</v>
      </c>
      <c r="K152" s="81" t="s">
        <v>7934</v>
      </c>
      <c r="L152" s="81" t="s">
        <v>22</v>
      </c>
      <c r="M152" s="85">
        <v>2013</v>
      </c>
      <c r="N152" s="86" t="s">
        <v>7935</v>
      </c>
    </row>
    <row r="153" spans="1:15" ht="19.95" customHeight="1">
      <c r="A153" s="81">
        <v>184</v>
      </c>
      <c r="B153" s="81" t="s">
        <v>14</v>
      </c>
      <c r="C153" s="82" t="s">
        <v>8906</v>
      </c>
      <c r="D153" s="83">
        <v>379.476</v>
      </c>
      <c r="E153" s="83" t="s">
        <v>8907</v>
      </c>
      <c r="F153" s="84" t="s">
        <v>8908</v>
      </c>
      <c r="G153" s="84" t="s">
        <v>8909</v>
      </c>
      <c r="H153" s="81" t="s">
        <v>8910</v>
      </c>
      <c r="I153" s="81">
        <v>1</v>
      </c>
      <c r="J153" s="81">
        <v>1</v>
      </c>
      <c r="K153" s="81" t="s">
        <v>8911</v>
      </c>
      <c r="L153" s="81" t="s">
        <v>22</v>
      </c>
      <c r="M153" s="85">
        <v>2014</v>
      </c>
      <c r="N153" s="86" t="s">
        <v>8912</v>
      </c>
    </row>
    <row r="154" spans="1:15" ht="19.95" customHeight="1">
      <c r="A154" s="81">
        <v>14</v>
      </c>
      <c r="B154" s="81" t="s">
        <v>14</v>
      </c>
      <c r="C154" s="81" t="s">
        <v>6290</v>
      </c>
      <c r="D154" s="87">
        <v>658.30079999999998</v>
      </c>
      <c r="E154" s="81" t="s">
        <v>9435</v>
      </c>
      <c r="F154" s="87" t="s">
        <v>9436</v>
      </c>
      <c r="G154" s="88">
        <v>9780415501668</v>
      </c>
      <c r="H154" s="88" t="s">
        <v>9437</v>
      </c>
      <c r="I154" s="89">
        <v>1</v>
      </c>
      <c r="J154" s="89">
        <v>1</v>
      </c>
      <c r="K154" s="81" t="s">
        <v>9438</v>
      </c>
      <c r="L154" s="81" t="s">
        <v>22</v>
      </c>
      <c r="M154" s="85">
        <v>2014</v>
      </c>
      <c r="N154" s="90" t="s">
        <v>9439</v>
      </c>
      <c r="O154" s="91" t="s">
        <v>9622</v>
      </c>
    </row>
    <row r="155" spans="1:15" ht="19.95" customHeight="1">
      <c r="A155" s="81">
        <v>99</v>
      </c>
      <c r="B155" s="81" t="s">
        <v>14</v>
      </c>
      <c r="C155" s="82" t="s">
        <v>6290</v>
      </c>
      <c r="D155" s="83">
        <v>658.30088999999998</v>
      </c>
      <c r="E155" s="83" t="s">
        <v>8399</v>
      </c>
      <c r="F155" s="84" t="s">
        <v>8400</v>
      </c>
      <c r="G155" s="84" t="s">
        <v>8401</v>
      </c>
      <c r="H155" s="81" t="s">
        <v>8402</v>
      </c>
      <c r="I155" s="81">
        <v>1</v>
      </c>
      <c r="J155" s="81">
        <v>1</v>
      </c>
      <c r="K155" s="81" t="s">
        <v>8403</v>
      </c>
      <c r="L155" s="81" t="s">
        <v>22</v>
      </c>
      <c r="M155" s="85">
        <v>2013</v>
      </c>
      <c r="N155" s="86" t="s">
        <v>8404</v>
      </c>
    </row>
    <row r="156" spans="1:15" ht="19.95" customHeight="1">
      <c r="A156" s="81">
        <v>10</v>
      </c>
      <c r="B156" s="81" t="s">
        <v>14</v>
      </c>
      <c r="C156" s="81" t="s">
        <v>9414</v>
      </c>
      <c r="D156" s="87">
        <v>302.2</v>
      </c>
      <c r="E156" s="81" t="s">
        <v>9415</v>
      </c>
      <c r="F156" s="87" t="s">
        <v>9416</v>
      </c>
      <c r="G156" s="88">
        <v>9780415627344</v>
      </c>
      <c r="H156" s="88" t="s">
        <v>9417</v>
      </c>
      <c r="I156" s="89">
        <v>1</v>
      </c>
      <c r="J156" s="89">
        <v>1</v>
      </c>
      <c r="K156" s="81" t="s">
        <v>9418</v>
      </c>
      <c r="L156" s="81" t="s">
        <v>22</v>
      </c>
      <c r="M156" s="85">
        <v>2013</v>
      </c>
      <c r="N156" s="90" t="s">
        <v>9419</v>
      </c>
      <c r="O156" s="91" t="s">
        <v>9622</v>
      </c>
    </row>
    <row r="157" spans="1:15" ht="19.95" customHeight="1">
      <c r="A157" s="81">
        <v>50</v>
      </c>
      <c r="B157" s="81" t="s">
        <v>14</v>
      </c>
      <c r="C157" s="82" t="s">
        <v>8108</v>
      </c>
      <c r="D157" s="83">
        <v>355.03305</v>
      </c>
      <c r="E157" s="83" t="s">
        <v>8109</v>
      </c>
      <c r="F157" s="84" t="s">
        <v>8110</v>
      </c>
      <c r="G157" s="84" t="s">
        <v>8111</v>
      </c>
      <c r="H157" s="81" t="s">
        <v>8112</v>
      </c>
      <c r="I157" s="81">
        <v>1</v>
      </c>
      <c r="J157" s="81">
        <v>1</v>
      </c>
      <c r="K157" s="81" t="s">
        <v>8113</v>
      </c>
      <c r="L157" s="81" t="s">
        <v>22</v>
      </c>
      <c r="M157" s="85">
        <v>2012</v>
      </c>
      <c r="N157" s="86" t="s">
        <v>8114</v>
      </c>
    </row>
    <row r="158" spans="1:15" ht="19.95" customHeight="1">
      <c r="A158" s="81">
        <v>20</v>
      </c>
      <c r="B158" s="81" t="s">
        <v>14</v>
      </c>
      <c r="C158" s="81" t="s">
        <v>9465</v>
      </c>
      <c r="D158" s="87">
        <v>332.673</v>
      </c>
      <c r="E158" s="81" t="s">
        <v>9466</v>
      </c>
      <c r="F158" s="87" t="s">
        <v>9467</v>
      </c>
      <c r="G158" s="88">
        <v>9780415535472</v>
      </c>
      <c r="H158" s="88" t="s">
        <v>9468</v>
      </c>
      <c r="I158" s="89">
        <v>1</v>
      </c>
      <c r="J158" s="89">
        <v>1</v>
      </c>
      <c r="K158" s="81" t="s">
        <v>9469</v>
      </c>
      <c r="L158" s="81" t="s">
        <v>22</v>
      </c>
      <c r="M158" s="85">
        <v>2013</v>
      </c>
      <c r="N158" s="90" t="s">
        <v>9470</v>
      </c>
      <c r="O158" s="91" t="s">
        <v>9622</v>
      </c>
    </row>
    <row r="159" spans="1:15" ht="19.95" customHeight="1">
      <c r="A159" s="81">
        <v>164</v>
      </c>
      <c r="B159" s="81" t="s">
        <v>14</v>
      </c>
      <c r="C159" s="82" t="s">
        <v>5961</v>
      </c>
      <c r="D159" s="83">
        <v>820.71100000000001</v>
      </c>
      <c r="E159" s="83" t="s">
        <v>8790</v>
      </c>
      <c r="F159" s="84" t="s">
        <v>8791</v>
      </c>
      <c r="G159" s="84" t="s">
        <v>8792</v>
      </c>
      <c r="H159" s="81" t="s">
        <v>8793</v>
      </c>
      <c r="I159" s="81">
        <v>1</v>
      </c>
      <c r="J159" s="81">
        <v>1</v>
      </c>
      <c r="K159" s="81" t="s">
        <v>421</v>
      </c>
      <c r="L159" s="81" t="s">
        <v>22</v>
      </c>
      <c r="M159" s="85">
        <v>2014</v>
      </c>
      <c r="N159" s="86" t="s">
        <v>8794</v>
      </c>
    </row>
    <row r="160" spans="1:15" ht="19.95" customHeight="1">
      <c r="A160" s="81">
        <v>1</v>
      </c>
      <c r="B160" s="81" t="s">
        <v>14</v>
      </c>
      <c r="C160" s="82" t="s">
        <v>7800</v>
      </c>
      <c r="D160" s="83">
        <v>100</v>
      </c>
      <c r="E160" s="83" t="s">
        <v>7801</v>
      </c>
      <c r="F160" s="84" t="s">
        <v>7802</v>
      </c>
      <c r="G160" s="84" t="s">
        <v>7803</v>
      </c>
      <c r="H160" s="81" t="s">
        <v>7804</v>
      </c>
      <c r="I160" s="81">
        <v>1</v>
      </c>
      <c r="J160" s="81">
        <v>4</v>
      </c>
      <c r="K160" s="81" t="s">
        <v>7805</v>
      </c>
      <c r="L160" s="81" t="s">
        <v>22</v>
      </c>
      <c r="M160" s="85">
        <v>2013</v>
      </c>
      <c r="N160" s="86" t="s">
        <v>7806</v>
      </c>
    </row>
    <row r="161" spans="1:15" ht="19.95" customHeight="1">
      <c r="A161" s="81">
        <v>21</v>
      </c>
      <c r="B161" s="81" t="s">
        <v>14</v>
      </c>
      <c r="C161" s="81" t="s">
        <v>7172</v>
      </c>
      <c r="D161" s="87">
        <v>712</v>
      </c>
      <c r="E161" s="81" t="s">
        <v>9471</v>
      </c>
      <c r="F161" s="87" t="s">
        <v>9472</v>
      </c>
      <c r="G161" s="88">
        <v>9780415680042</v>
      </c>
      <c r="H161" s="88" t="s">
        <v>9473</v>
      </c>
      <c r="I161" s="89">
        <v>1</v>
      </c>
      <c r="J161" s="89">
        <v>3</v>
      </c>
      <c r="K161" s="81" t="s">
        <v>9474</v>
      </c>
      <c r="L161" s="81" t="s">
        <v>22</v>
      </c>
      <c r="M161" s="85">
        <v>2013</v>
      </c>
      <c r="N161" s="90" t="s">
        <v>9475</v>
      </c>
      <c r="O161" s="91" t="s">
        <v>9622</v>
      </c>
    </row>
    <row r="162" spans="1:15" ht="19.95" customHeight="1">
      <c r="A162" s="81">
        <v>157</v>
      </c>
      <c r="B162" s="81" t="s">
        <v>14</v>
      </c>
      <c r="C162" s="82" t="s">
        <v>8751</v>
      </c>
      <c r="D162" s="83">
        <v>428.00711999999999</v>
      </c>
      <c r="E162" s="83" t="s">
        <v>597</v>
      </c>
      <c r="F162" s="84" t="s">
        <v>8752</v>
      </c>
      <c r="G162" s="84" t="s">
        <v>8753</v>
      </c>
      <c r="H162" s="81" t="s">
        <v>8754</v>
      </c>
      <c r="I162" s="81">
        <v>1</v>
      </c>
      <c r="J162" s="81">
        <v>1</v>
      </c>
      <c r="K162" s="81" t="s">
        <v>8755</v>
      </c>
      <c r="L162" s="81" t="s">
        <v>22</v>
      </c>
      <c r="M162" s="85">
        <v>2012</v>
      </c>
      <c r="N162" s="86" t="s">
        <v>8756</v>
      </c>
    </row>
    <row r="163" spans="1:15" ht="19.95" customHeight="1">
      <c r="A163" s="81">
        <v>27</v>
      </c>
      <c r="B163" s="81" t="s">
        <v>14</v>
      </c>
      <c r="C163" s="82" t="s">
        <v>462</v>
      </c>
      <c r="D163" s="83">
        <v>428.00709999999998</v>
      </c>
      <c r="E163" s="83" t="s">
        <v>7967</v>
      </c>
      <c r="F163" s="84" t="s">
        <v>7968</v>
      </c>
      <c r="G163" s="84" t="s">
        <v>7969</v>
      </c>
      <c r="H163" s="81" t="s">
        <v>7970</v>
      </c>
      <c r="I163" s="81">
        <v>1</v>
      </c>
      <c r="J163" s="81">
        <v>1</v>
      </c>
      <c r="K163" s="81" t="s">
        <v>7971</v>
      </c>
      <c r="L163" s="81" t="s">
        <v>22</v>
      </c>
      <c r="M163" s="85">
        <v>2013</v>
      </c>
      <c r="N163" s="86" t="s">
        <v>7972</v>
      </c>
    </row>
    <row r="164" spans="1:15" ht="19.95" customHeight="1">
      <c r="A164" s="81">
        <v>155</v>
      </c>
      <c r="B164" s="81" t="s">
        <v>14</v>
      </c>
      <c r="C164" s="82" t="s">
        <v>462</v>
      </c>
      <c r="D164" s="83">
        <v>427</v>
      </c>
      <c r="E164" s="83" t="s">
        <v>8555</v>
      </c>
      <c r="F164" s="84" t="s">
        <v>8740</v>
      </c>
      <c r="G164" s="84" t="s">
        <v>8741</v>
      </c>
      <c r="H164" s="81" t="s">
        <v>8742</v>
      </c>
      <c r="I164" s="81">
        <v>1</v>
      </c>
      <c r="J164" s="81">
        <v>1</v>
      </c>
      <c r="K164" s="81" t="s">
        <v>8743</v>
      </c>
      <c r="L164" s="81" t="s">
        <v>22</v>
      </c>
      <c r="M164" s="85">
        <v>2013</v>
      </c>
      <c r="N164" s="86" t="s">
        <v>8744</v>
      </c>
    </row>
    <row r="165" spans="1:15" ht="19.95" customHeight="1">
      <c r="A165" s="81">
        <v>134</v>
      </c>
      <c r="B165" s="81" t="s">
        <v>14</v>
      </c>
      <c r="C165" s="82" t="s">
        <v>398</v>
      </c>
      <c r="D165" s="83">
        <v>808.06799999999998</v>
      </c>
      <c r="E165" s="83" t="s">
        <v>8612</v>
      </c>
      <c r="F165" s="84" t="s">
        <v>8613</v>
      </c>
      <c r="G165" s="84" t="s">
        <v>8614</v>
      </c>
      <c r="H165" s="81" t="s">
        <v>8615</v>
      </c>
      <c r="I165" s="81">
        <v>1</v>
      </c>
      <c r="J165" s="81">
        <v>1</v>
      </c>
      <c r="K165" s="81" t="s">
        <v>8616</v>
      </c>
      <c r="L165" s="81" t="s">
        <v>22</v>
      </c>
      <c r="M165" s="85">
        <v>2012</v>
      </c>
      <c r="N165" s="86" t="s">
        <v>8617</v>
      </c>
    </row>
    <row r="166" spans="1:15" ht="19.95" customHeight="1">
      <c r="A166" s="81">
        <v>158</v>
      </c>
      <c r="B166" s="81" t="s">
        <v>14</v>
      </c>
      <c r="C166" s="82" t="s">
        <v>398</v>
      </c>
      <c r="D166" s="83">
        <v>372.60440941000002</v>
      </c>
      <c r="E166" s="83" t="s">
        <v>800</v>
      </c>
      <c r="F166" s="84" t="s">
        <v>8757</v>
      </c>
      <c r="G166" s="84" t="s">
        <v>8758</v>
      </c>
      <c r="H166" s="81" t="s">
        <v>8759</v>
      </c>
      <c r="I166" s="81">
        <v>1</v>
      </c>
      <c r="J166" s="81">
        <v>4</v>
      </c>
      <c r="K166" s="81" t="s">
        <v>8760</v>
      </c>
      <c r="L166" s="81" t="s">
        <v>22</v>
      </c>
      <c r="M166" s="85">
        <v>2011</v>
      </c>
      <c r="N166" s="86" t="s">
        <v>8761</v>
      </c>
    </row>
    <row r="167" spans="1:15" ht="19.95" customHeight="1">
      <c r="A167" s="81">
        <v>47</v>
      </c>
      <c r="B167" s="81" t="s">
        <v>14</v>
      </c>
      <c r="C167" s="81" t="s">
        <v>9610</v>
      </c>
      <c r="D167" s="87">
        <v>401.41</v>
      </c>
      <c r="E167" s="81" t="s">
        <v>9611</v>
      </c>
      <c r="F167" s="87" t="s">
        <v>9612</v>
      </c>
      <c r="G167" s="88">
        <v>9780415624718</v>
      </c>
      <c r="H167" s="88" t="s">
        <v>9613</v>
      </c>
      <c r="I167" s="89">
        <v>1</v>
      </c>
      <c r="J167" s="89">
        <v>1</v>
      </c>
      <c r="K167" s="82" t="s">
        <v>9614</v>
      </c>
      <c r="L167" s="81" t="s">
        <v>22</v>
      </c>
      <c r="M167" s="85">
        <v>2014</v>
      </c>
      <c r="N167" s="90" t="s">
        <v>9615</v>
      </c>
      <c r="O167" s="91" t="s">
        <v>9622</v>
      </c>
    </row>
    <row r="168" spans="1:15" ht="19.95" customHeight="1">
      <c r="A168" s="81">
        <v>89</v>
      </c>
      <c r="B168" s="81" t="s">
        <v>14</v>
      </c>
      <c r="C168" s="82" t="s">
        <v>8343</v>
      </c>
      <c r="D168" s="83">
        <v>790.1</v>
      </c>
      <c r="E168" s="83" t="s">
        <v>8344</v>
      </c>
      <c r="F168" s="84" t="s">
        <v>8345</v>
      </c>
      <c r="G168" s="84" t="s">
        <v>8346</v>
      </c>
      <c r="H168" s="81" t="s">
        <v>8347</v>
      </c>
      <c r="I168" s="81">
        <v>1</v>
      </c>
      <c r="J168" s="81">
        <v>1</v>
      </c>
      <c r="K168" s="81" t="s">
        <v>8348</v>
      </c>
      <c r="L168" s="81" t="s">
        <v>22</v>
      </c>
      <c r="M168" s="85">
        <v>2014</v>
      </c>
      <c r="N168" s="86" t="s">
        <v>8349</v>
      </c>
    </row>
    <row r="169" spans="1:15" ht="19.95" customHeight="1">
      <c r="A169" s="81">
        <v>163</v>
      </c>
      <c r="B169" s="81" t="s">
        <v>14</v>
      </c>
      <c r="C169" s="82" t="s">
        <v>1557</v>
      </c>
      <c r="D169" s="83">
        <v>20.100000000000001</v>
      </c>
      <c r="E169" s="83" t="s">
        <v>8784</v>
      </c>
      <c r="F169" s="84" t="s">
        <v>8785</v>
      </c>
      <c r="G169" s="84" t="s">
        <v>8786</v>
      </c>
      <c r="H169" s="81" t="s">
        <v>8787</v>
      </c>
      <c r="I169" s="81">
        <v>1</v>
      </c>
      <c r="J169" s="81">
        <v>1</v>
      </c>
      <c r="K169" s="81" t="s">
        <v>8788</v>
      </c>
      <c r="L169" s="81" t="s">
        <v>22</v>
      </c>
      <c r="M169" s="85">
        <v>2014</v>
      </c>
      <c r="N169" s="86" t="s">
        <v>8789</v>
      </c>
    </row>
    <row r="170" spans="1:15" ht="19.95" customHeight="1">
      <c r="A170" s="81">
        <v>153</v>
      </c>
      <c r="B170" s="81" t="s">
        <v>14</v>
      </c>
      <c r="C170" s="82" t="s">
        <v>8726</v>
      </c>
      <c r="D170" s="83">
        <v>809.7</v>
      </c>
      <c r="E170" s="83" t="s">
        <v>8727</v>
      </c>
      <c r="F170" s="84" t="s">
        <v>8728</v>
      </c>
      <c r="G170" s="84" t="s">
        <v>8729</v>
      </c>
      <c r="H170" s="81" t="s">
        <v>8730</v>
      </c>
      <c r="I170" s="81">
        <v>1</v>
      </c>
      <c r="J170" s="81">
        <v>1</v>
      </c>
      <c r="K170" s="81" t="s">
        <v>8731</v>
      </c>
      <c r="L170" s="81" t="s">
        <v>22</v>
      </c>
      <c r="M170" s="85">
        <v>2012</v>
      </c>
      <c r="N170" s="86" t="s">
        <v>8732</v>
      </c>
    </row>
    <row r="171" spans="1:15" ht="19.95" customHeight="1">
      <c r="A171" s="81">
        <v>88</v>
      </c>
      <c r="B171" s="81" t="s">
        <v>14</v>
      </c>
      <c r="C171" s="82" t="s">
        <v>5950</v>
      </c>
      <c r="D171" s="83">
        <v>809.05</v>
      </c>
      <c r="E171" s="83" t="s">
        <v>8337</v>
      </c>
      <c r="F171" s="84" t="s">
        <v>8338</v>
      </c>
      <c r="G171" s="84" t="s">
        <v>8339</v>
      </c>
      <c r="H171" s="81" t="s">
        <v>8340</v>
      </c>
      <c r="I171" s="81">
        <v>1</v>
      </c>
      <c r="J171" s="81">
        <v>1</v>
      </c>
      <c r="K171" s="81" t="s">
        <v>8341</v>
      </c>
      <c r="L171" s="81" t="s">
        <v>22</v>
      </c>
      <c r="M171" s="85">
        <v>2012</v>
      </c>
      <c r="N171" s="86" t="s">
        <v>8342</v>
      </c>
    </row>
    <row r="172" spans="1:15" ht="19.95" customHeight="1">
      <c r="A172" s="81">
        <v>119</v>
      </c>
      <c r="B172" s="81" t="s">
        <v>14</v>
      </c>
      <c r="C172" s="82" t="s">
        <v>6237</v>
      </c>
      <c r="D172" s="83">
        <v>809.93359999999996</v>
      </c>
      <c r="E172" s="83" t="s">
        <v>8521</v>
      </c>
      <c r="F172" s="84" t="s">
        <v>8522</v>
      </c>
      <c r="G172" s="84" t="s">
        <v>8523</v>
      </c>
      <c r="H172" s="81" t="s">
        <v>8524</v>
      </c>
      <c r="I172" s="81">
        <v>1</v>
      </c>
      <c r="J172" s="81">
        <v>1</v>
      </c>
      <c r="K172" s="81" t="s">
        <v>8525</v>
      </c>
      <c r="L172" s="81" t="s">
        <v>22</v>
      </c>
      <c r="M172" s="85">
        <v>2011</v>
      </c>
      <c r="N172" s="86" t="s">
        <v>8526</v>
      </c>
    </row>
    <row r="173" spans="1:15" ht="19.95" customHeight="1">
      <c r="A173" s="81">
        <v>238</v>
      </c>
      <c r="B173" s="81" t="s">
        <v>14</v>
      </c>
      <c r="C173" s="82" t="s">
        <v>7229</v>
      </c>
      <c r="D173" s="83">
        <v>657</v>
      </c>
      <c r="E173" s="83" t="s">
        <v>9212</v>
      </c>
      <c r="F173" s="84" t="s">
        <v>9224</v>
      </c>
      <c r="G173" s="84" t="s">
        <v>9225</v>
      </c>
      <c r="H173" s="81" t="s">
        <v>9226</v>
      </c>
      <c r="I173" s="81">
        <v>1</v>
      </c>
      <c r="J173" s="81">
        <v>1</v>
      </c>
      <c r="K173" s="81" t="s">
        <v>9227</v>
      </c>
      <c r="L173" s="81" t="s">
        <v>22</v>
      </c>
      <c r="M173" s="85">
        <v>2012</v>
      </c>
      <c r="N173" s="86" t="s">
        <v>9228</v>
      </c>
    </row>
    <row r="174" spans="1:15" ht="19.95" customHeight="1">
      <c r="A174" s="81">
        <v>102</v>
      </c>
      <c r="B174" s="81" t="s">
        <v>14</v>
      </c>
      <c r="C174" s="82" t="s">
        <v>8418</v>
      </c>
      <c r="D174" s="83">
        <v>658.40120000000002</v>
      </c>
      <c r="E174" s="83" t="s">
        <v>2033</v>
      </c>
      <c r="F174" s="84" t="s">
        <v>8419</v>
      </c>
      <c r="G174" s="84" t="s">
        <v>8420</v>
      </c>
      <c r="H174" s="81" t="s">
        <v>8421</v>
      </c>
      <c r="I174" s="81">
        <v>1</v>
      </c>
      <c r="J174" s="81">
        <v>1</v>
      </c>
      <c r="K174" s="81" t="s">
        <v>8422</v>
      </c>
      <c r="L174" s="81" t="s">
        <v>22</v>
      </c>
      <c r="M174" s="85">
        <v>2013</v>
      </c>
      <c r="N174" s="86" t="s">
        <v>8423</v>
      </c>
    </row>
    <row r="175" spans="1:15" ht="19.95" customHeight="1">
      <c r="A175" s="81">
        <v>145</v>
      </c>
      <c r="B175" s="81" t="s">
        <v>14</v>
      </c>
      <c r="C175" s="82" t="s">
        <v>8418</v>
      </c>
      <c r="D175" s="83">
        <v>658.81600000000003</v>
      </c>
      <c r="E175" s="83" t="s">
        <v>8682</v>
      </c>
      <c r="F175" s="84" t="s">
        <v>8683</v>
      </c>
      <c r="G175" s="84" t="s">
        <v>8684</v>
      </c>
      <c r="H175" s="81" t="s">
        <v>8685</v>
      </c>
      <c r="I175" s="81">
        <v>1</v>
      </c>
      <c r="J175" s="81">
        <v>1</v>
      </c>
      <c r="K175" s="81" t="s">
        <v>8686</v>
      </c>
      <c r="L175" s="81" t="s">
        <v>22</v>
      </c>
      <c r="M175" s="85">
        <v>2013</v>
      </c>
      <c r="N175" s="86" t="s">
        <v>8687</v>
      </c>
    </row>
    <row r="176" spans="1:15" ht="19.95" customHeight="1">
      <c r="A176" s="81">
        <v>67</v>
      </c>
      <c r="B176" s="81" t="s">
        <v>14</v>
      </c>
      <c r="C176" s="82" t="s">
        <v>7251</v>
      </c>
      <c r="D176" s="83">
        <v>658.80399999999997</v>
      </c>
      <c r="E176" s="83" t="s">
        <v>3568</v>
      </c>
      <c r="F176" s="84" t="s">
        <v>8210</v>
      </c>
      <c r="G176" s="84" t="s">
        <v>8211</v>
      </c>
      <c r="H176" s="81" t="s">
        <v>8212</v>
      </c>
      <c r="I176" s="81">
        <v>1</v>
      </c>
      <c r="J176" s="81">
        <v>2</v>
      </c>
      <c r="K176" s="81" t="s">
        <v>8213</v>
      </c>
      <c r="L176" s="81" t="s">
        <v>22</v>
      </c>
      <c r="M176" s="85">
        <v>2013</v>
      </c>
      <c r="N176" s="86" t="s">
        <v>8214</v>
      </c>
    </row>
    <row r="177" spans="1:15" ht="19.95" customHeight="1">
      <c r="A177" s="81">
        <v>176</v>
      </c>
      <c r="B177" s="81" t="s">
        <v>14</v>
      </c>
      <c r="C177" s="82" t="s">
        <v>8858</v>
      </c>
      <c r="D177" s="83">
        <v>658.80028557399999</v>
      </c>
      <c r="E177" s="83" t="s">
        <v>8859</v>
      </c>
      <c r="F177" s="84" t="s">
        <v>8860</v>
      </c>
      <c r="G177" s="84" t="s">
        <v>8861</v>
      </c>
      <c r="H177" s="81" t="s">
        <v>8862</v>
      </c>
      <c r="I177" s="81">
        <v>1</v>
      </c>
      <c r="J177" s="81">
        <v>1</v>
      </c>
      <c r="K177" s="81" t="s">
        <v>8863</v>
      </c>
      <c r="L177" s="81" t="s">
        <v>22</v>
      </c>
      <c r="M177" s="85">
        <v>2013</v>
      </c>
      <c r="N177" s="86" t="s">
        <v>8864</v>
      </c>
    </row>
    <row r="178" spans="1:15" ht="19.95" customHeight="1">
      <c r="A178" s="81">
        <v>11</v>
      </c>
      <c r="B178" s="81" t="s">
        <v>14</v>
      </c>
      <c r="C178" s="81" t="s">
        <v>186</v>
      </c>
      <c r="D178" s="87">
        <v>307.76095099999998</v>
      </c>
      <c r="E178" s="81" t="s">
        <v>9420</v>
      </c>
      <c r="F178" s="87" t="s">
        <v>9421</v>
      </c>
      <c r="G178" s="88">
        <v>9780415713207</v>
      </c>
      <c r="H178" s="88" t="s">
        <v>9422</v>
      </c>
      <c r="I178" s="89">
        <v>1</v>
      </c>
      <c r="J178" s="89">
        <v>1</v>
      </c>
      <c r="K178" s="82" t="s">
        <v>9423</v>
      </c>
      <c r="L178" s="81" t="s">
        <v>22</v>
      </c>
      <c r="M178" s="85">
        <v>2014</v>
      </c>
      <c r="N178" s="90" t="s">
        <v>9424</v>
      </c>
      <c r="O178" s="91" t="s">
        <v>9622</v>
      </c>
    </row>
    <row r="179" spans="1:15" ht="19.95" customHeight="1">
      <c r="A179" s="81">
        <v>101</v>
      </c>
      <c r="B179" s="81" t="s">
        <v>14</v>
      </c>
      <c r="C179" s="82" t="s">
        <v>8411</v>
      </c>
      <c r="D179" s="83">
        <v>510.71</v>
      </c>
      <c r="E179" s="83" t="s">
        <v>8412</v>
      </c>
      <c r="F179" s="84" t="s">
        <v>8413</v>
      </c>
      <c r="G179" s="84" t="s">
        <v>8414</v>
      </c>
      <c r="H179" s="81" t="s">
        <v>8415</v>
      </c>
      <c r="I179" s="81">
        <v>1</v>
      </c>
      <c r="J179" s="81">
        <v>1</v>
      </c>
      <c r="K179" s="81" t="s">
        <v>8416</v>
      </c>
      <c r="L179" s="81" t="s">
        <v>22</v>
      </c>
      <c r="M179" s="85">
        <v>2014</v>
      </c>
      <c r="N179" s="86" t="s">
        <v>8417</v>
      </c>
    </row>
    <row r="180" spans="1:15" ht="19.95" customHeight="1">
      <c r="A180" s="81">
        <v>179</v>
      </c>
      <c r="B180" s="81" t="s">
        <v>14</v>
      </c>
      <c r="C180" s="82" t="s">
        <v>8411</v>
      </c>
      <c r="D180" s="83">
        <v>510.71199999999999</v>
      </c>
      <c r="E180" s="83" t="s">
        <v>8877</v>
      </c>
      <c r="F180" s="84" t="s">
        <v>8878</v>
      </c>
      <c r="G180" s="84" t="s">
        <v>8879</v>
      </c>
      <c r="H180" s="81" t="s">
        <v>8880</v>
      </c>
      <c r="I180" s="81">
        <v>1</v>
      </c>
      <c r="J180" s="81">
        <v>1</v>
      </c>
      <c r="K180" s="81" t="s">
        <v>8881</v>
      </c>
      <c r="L180" s="81" t="s">
        <v>22</v>
      </c>
      <c r="M180" s="85">
        <v>2014</v>
      </c>
      <c r="N180" s="86" t="s">
        <v>8882</v>
      </c>
    </row>
    <row r="181" spans="1:15" ht="19.95" customHeight="1">
      <c r="A181" s="81">
        <v>255</v>
      </c>
      <c r="B181" s="81" t="s">
        <v>14</v>
      </c>
      <c r="C181" s="82" t="s">
        <v>8411</v>
      </c>
      <c r="D181" s="83">
        <v>372.70490000000001</v>
      </c>
      <c r="E181" s="83" t="s">
        <v>2317</v>
      </c>
      <c r="F181" s="84" t="s">
        <v>9326</v>
      </c>
      <c r="G181" s="84" t="s">
        <v>9327</v>
      </c>
      <c r="H181" s="81" t="s">
        <v>9328</v>
      </c>
      <c r="I181" s="81">
        <v>1</v>
      </c>
      <c r="J181" s="81">
        <v>1</v>
      </c>
      <c r="K181" s="81" t="s">
        <v>9329</v>
      </c>
      <c r="L181" s="81" t="s">
        <v>22</v>
      </c>
      <c r="M181" s="85">
        <v>2014</v>
      </c>
      <c r="N181" s="86" t="s">
        <v>9330</v>
      </c>
    </row>
    <row r="182" spans="1:15" ht="19.95" customHeight="1">
      <c r="A182" s="81">
        <v>40</v>
      </c>
      <c r="B182" s="81" t="s">
        <v>14</v>
      </c>
      <c r="C182" s="81" t="s">
        <v>8411</v>
      </c>
      <c r="D182" s="87">
        <v>510.71</v>
      </c>
      <c r="E182" s="81" t="s">
        <v>9573</v>
      </c>
      <c r="F182" s="87" t="s">
        <v>9574</v>
      </c>
      <c r="G182" s="88">
        <v>9780415858434</v>
      </c>
      <c r="H182" s="88" t="s">
        <v>9575</v>
      </c>
      <c r="I182" s="89">
        <v>1</v>
      </c>
      <c r="J182" s="89">
        <v>1</v>
      </c>
      <c r="K182" s="81" t="s">
        <v>9576</v>
      </c>
      <c r="L182" s="81" t="s">
        <v>22</v>
      </c>
      <c r="M182" s="85">
        <v>2014</v>
      </c>
      <c r="N182" s="90" t="s">
        <v>9577</v>
      </c>
      <c r="O182" s="91" t="s">
        <v>9622</v>
      </c>
    </row>
    <row r="183" spans="1:15" ht="19.95" customHeight="1">
      <c r="A183" s="81">
        <v>231</v>
      </c>
      <c r="B183" s="81" t="s">
        <v>14</v>
      </c>
      <c r="C183" s="82" t="s">
        <v>8411</v>
      </c>
      <c r="D183" s="83">
        <v>510.71199999999999</v>
      </c>
      <c r="E183" s="83" t="s">
        <v>8412</v>
      </c>
      <c r="F183" s="84" t="s">
        <v>9183</v>
      </c>
      <c r="G183" s="84" t="s">
        <v>9184</v>
      </c>
      <c r="H183" s="81" t="s">
        <v>9185</v>
      </c>
      <c r="I183" s="81">
        <v>1</v>
      </c>
      <c r="J183" s="81">
        <v>1</v>
      </c>
      <c r="K183" s="81" t="s">
        <v>9186</v>
      </c>
      <c r="L183" s="81" t="s">
        <v>22</v>
      </c>
      <c r="M183" s="85">
        <v>2013</v>
      </c>
      <c r="N183" s="86" t="s">
        <v>9187</v>
      </c>
    </row>
    <row r="184" spans="1:15" ht="19.95" customHeight="1">
      <c r="A184" s="81">
        <v>181</v>
      </c>
      <c r="B184" s="81" t="s">
        <v>14</v>
      </c>
      <c r="C184" s="82" t="s">
        <v>8411</v>
      </c>
      <c r="D184" s="83">
        <v>372.72</v>
      </c>
      <c r="E184" s="83" t="s">
        <v>8889</v>
      </c>
      <c r="F184" s="84" t="s">
        <v>8890</v>
      </c>
      <c r="G184" s="84" t="s">
        <v>8891</v>
      </c>
      <c r="H184" s="81" t="s">
        <v>8892</v>
      </c>
      <c r="I184" s="81">
        <v>1</v>
      </c>
      <c r="J184" s="81">
        <v>3</v>
      </c>
      <c r="K184" s="81" t="s">
        <v>8893</v>
      </c>
      <c r="L184" s="81" t="s">
        <v>22</v>
      </c>
      <c r="M184" s="85">
        <v>2012</v>
      </c>
      <c r="N184" s="86" t="s">
        <v>8894</v>
      </c>
    </row>
    <row r="185" spans="1:15" ht="19.95" customHeight="1">
      <c r="A185" s="81">
        <v>256</v>
      </c>
      <c r="B185" s="81" t="s">
        <v>14</v>
      </c>
      <c r="C185" s="82" t="s">
        <v>8411</v>
      </c>
      <c r="D185" s="83">
        <v>372.7</v>
      </c>
      <c r="E185" s="83" t="s">
        <v>8412</v>
      </c>
      <c r="F185" s="84" t="s">
        <v>9331</v>
      </c>
      <c r="G185" s="84" t="s">
        <v>9332</v>
      </c>
      <c r="H185" s="81" t="s">
        <v>9333</v>
      </c>
      <c r="I185" s="81">
        <v>1</v>
      </c>
      <c r="J185" s="81">
        <v>1</v>
      </c>
      <c r="K185" s="81" t="s">
        <v>9334</v>
      </c>
      <c r="L185" s="81" t="s">
        <v>22</v>
      </c>
      <c r="M185" s="85">
        <v>2012</v>
      </c>
      <c r="N185" s="86" t="s">
        <v>9335</v>
      </c>
    </row>
    <row r="186" spans="1:15" ht="19.95" customHeight="1">
      <c r="A186" s="81">
        <v>178</v>
      </c>
      <c r="B186" s="81" t="s">
        <v>14</v>
      </c>
      <c r="C186" s="82" t="s">
        <v>40</v>
      </c>
      <c r="D186" s="83">
        <v>201.630223</v>
      </c>
      <c r="E186" s="83" t="s">
        <v>8871</v>
      </c>
      <c r="F186" s="84" t="s">
        <v>8872</v>
      </c>
      <c r="G186" s="84" t="s">
        <v>8873</v>
      </c>
      <c r="H186" s="81" t="s">
        <v>8874</v>
      </c>
      <c r="I186" s="81">
        <v>1</v>
      </c>
      <c r="J186" s="81">
        <v>1</v>
      </c>
      <c r="K186" s="81" t="s">
        <v>8875</v>
      </c>
      <c r="L186" s="81" t="s">
        <v>22</v>
      </c>
      <c r="M186" s="85">
        <v>2012</v>
      </c>
      <c r="N186" s="86" t="s">
        <v>8876</v>
      </c>
    </row>
    <row r="187" spans="1:15" ht="19.95" customHeight="1">
      <c r="A187" s="81">
        <v>10</v>
      </c>
      <c r="B187" s="81" t="s">
        <v>14</v>
      </c>
      <c r="C187" s="82" t="s">
        <v>7861</v>
      </c>
      <c r="D187" s="83">
        <v>612.79999999999995</v>
      </c>
      <c r="E187" s="83" t="s">
        <v>5315</v>
      </c>
      <c r="F187" s="84" t="s">
        <v>7862</v>
      </c>
      <c r="G187" s="84" t="s">
        <v>7863</v>
      </c>
      <c r="H187" s="81" t="s">
        <v>7864</v>
      </c>
      <c r="I187" s="81">
        <v>1</v>
      </c>
      <c r="J187" s="81">
        <v>1</v>
      </c>
      <c r="K187" s="81" t="s">
        <v>7865</v>
      </c>
      <c r="L187" s="81" t="s">
        <v>22</v>
      </c>
      <c r="M187" s="85">
        <v>2014</v>
      </c>
      <c r="N187" s="86" t="s">
        <v>7866</v>
      </c>
    </row>
    <row r="188" spans="1:15" ht="19.95" customHeight="1">
      <c r="A188" s="81">
        <v>196</v>
      </c>
      <c r="B188" s="81" t="s">
        <v>14</v>
      </c>
      <c r="C188" s="82" t="s">
        <v>7861</v>
      </c>
      <c r="D188" s="83">
        <v>616.85270080999999</v>
      </c>
      <c r="E188" s="83" t="s">
        <v>1191</v>
      </c>
      <c r="F188" s="84" t="s">
        <v>8976</v>
      </c>
      <c r="G188" s="84" t="s">
        <v>8977</v>
      </c>
      <c r="H188" s="81" t="s">
        <v>8978</v>
      </c>
      <c r="I188" s="81">
        <v>1</v>
      </c>
      <c r="J188" s="81">
        <v>2</v>
      </c>
      <c r="K188" s="81" t="s">
        <v>8979</v>
      </c>
      <c r="L188" s="81" t="s">
        <v>22</v>
      </c>
      <c r="M188" s="85">
        <v>2013</v>
      </c>
      <c r="N188" s="86" t="s">
        <v>8980</v>
      </c>
    </row>
    <row r="189" spans="1:15" ht="19.95" customHeight="1">
      <c r="A189" s="81">
        <v>174</v>
      </c>
      <c r="B189" s="81" t="s">
        <v>14</v>
      </c>
      <c r="C189" s="82" t="s">
        <v>1083</v>
      </c>
      <c r="D189" s="83">
        <v>345.05270000000002</v>
      </c>
      <c r="E189" s="83" t="s">
        <v>8846</v>
      </c>
      <c r="F189" s="84" t="s">
        <v>8847</v>
      </c>
      <c r="G189" s="84" t="s">
        <v>8848</v>
      </c>
      <c r="H189" s="81" t="s">
        <v>8849</v>
      </c>
      <c r="I189" s="81">
        <v>1</v>
      </c>
      <c r="J189" s="81">
        <v>1</v>
      </c>
      <c r="K189" s="81" t="s">
        <v>8850</v>
      </c>
      <c r="L189" s="81" t="s">
        <v>22</v>
      </c>
      <c r="M189" s="85">
        <v>2014</v>
      </c>
      <c r="N189" s="86" t="s">
        <v>8851</v>
      </c>
    </row>
    <row r="190" spans="1:15" ht="19.95" customHeight="1">
      <c r="A190" s="81">
        <v>195</v>
      </c>
      <c r="B190" s="81" t="s">
        <v>14</v>
      </c>
      <c r="C190" s="82" t="s">
        <v>1083</v>
      </c>
      <c r="D190" s="83">
        <v>362.2</v>
      </c>
      <c r="E190" s="83" t="s">
        <v>8970</v>
      </c>
      <c r="F190" s="84" t="s">
        <v>8971</v>
      </c>
      <c r="G190" s="84" t="s">
        <v>8972</v>
      </c>
      <c r="H190" s="81" t="s">
        <v>8973</v>
      </c>
      <c r="I190" s="81">
        <v>1</v>
      </c>
      <c r="J190" s="81">
        <v>1</v>
      </c>
      <c r="K190" s="81" t="s">
        <v>8974</v>
      </c>
      <c r="L190" s="81" t="s">
        <v>22</v>
      </c>
      <c r="M190" s="85">
        <v>2013</v>
      </c>
      <c r="N190" s="86" t="s">
        <v>8975</v>
      </c>
    </row>
    <row r="191" spans="1:15" ht="19.95" customHeight="1">
      <c r="A191" s="81">
        <v>218</v>
      </c>
      <c r="B191" s="81" t="s">
        <v>14</v>
      </c>
      <c r="C191" s="82" t="s">
        <v>9103</v>
      </c>
      <c r="D191" s="83">
        <v>362.10424999999998</v>
      </c>
      <c r="E191" s="83" t="s">
        <v>2516</v>
      </c>
      <c r="F191" s="84" t="s">
        <v>9104</v>
      </c>
      <c r="G191" s="84" t="s">
        <v>9105</v>
      </c>
      <c r="H191" s="81" t="s">
        <v>9106</v>
      </c>
      <c r="I191" s="81">
        <v>1</v>
      </c>
      <c r="J191" s="81">
        <v>1</v>
      </c>
      <c r="K191" s="81" t="s">
        <v>9107</v>
      </c>
      <c r="L191" s="81" t="s">
        <v>22</v>
      </c>
      <c r="M191" s="85">
        <v>2014</v>
      </c>
      <c r="N191" s="86" t="s">
        <v>9108</v>
      </c>
    </row>
    <row r="192" spans="1:15" ht="19.95" customHeight="1">
      <c r="A192" s="81">
        <v>47</v>
      </c>
      <c r="B192" s="81" t="s">
        <v>14</v>
      </c>
      <c r="C192" s="82" t="s">
        <v>8089</v>
      </c>
      <c r="D192" s="83">
        <v>330.12599999999998</v>
      </c>
      <c r="E192" s="83" t="s">
        <v>8090</v>
      </c>
      <c r="F192" s="84" t="s">
        <v>8091</v>
      </c>
      <c r="G192" s="84" t="s">
        <v>8092</v>
      </c>
      <c r="H192" s="81" t="s">
        <v>8093</v>
      </c>
      <c r="I192" s="81">
        <v>1</v>
      </c>
      <c r="J192" s="81">
        <v>1</v>
      </c>
      <c r="K192" s="81" t="s">
        <v>8094</v>
      </c>
      <c r="L192" s="81" t="s">
        <v>22</v>
      </c>
      <c r="M192" s="85">
        <v>2014</v>
      </c>
      <c r="N192" s="86" t="s">
        <v>8095</v>
      </c>
    </row>
    <row r="193" spans="1:15" ht="19.95" customHeight="1">
      <c r="A193" s="81">
        <v>87</v>
      </c>
      <c r="B193" s="81" t="s">
        <v>14</v>
      </c>
      <c r="C193" s="82" t="s">
        <v>6208</v>
      </c>
      <c r="D193" s="83">
        <v>320.54095610000002</v>
      </c>
      <c r="E193" s="83" t="s">
        <v>8331</v>
      </c>
      <c r="F193" s="84" t="s">
        <v>8332</v>
      </c>
      <c r="G193" s="84" t="s">
        <v>8333</v>
      </c>
      <c r="H193" s="81" t="s">
        <v>8334</v>
      </c>
      <c r="I193" s="81">
        <v>1</v>
      </c>
      <c r="J193" s="81">
        <v>1</v>
      </c>
      <c r="K193" s="81" t="s">
        <v>8335</v>
      </c>
      <c r="L193" s="81" t="s">
        <v>22</v>
      </c>
      <c r="M193" s="85">
        <v>2014</v>
      </c>
      <c r="N193" s="86" t="s">
        <v>8336</v>
      </c>
    </row>
    <row r="194" spans="1:15" ht="19.95" customHeight="1">
      <c r="A194" s="81">
        <v>227</v>
      </c>
      <c r="B194" s="81" t="s">
        <v>14</v>
      </c>
      <c r="C194" s="82" t="s">
        <v>6208</v>
      </c>
      <c r="D194" s="83">
        <v>956.10049996240002</v>
      </c>
      <c r="E194" s="83" t="s">
        <v>9158</v>
      </c>
      <c r="F194" s="84" t="s">
        <v>9159</v>
      </c>
      <c r="G194" s="84" t="s">
        <v>9160</v>
      </c>
      <c r="H194" s="81" t="s">
        <v>9161</v>
      </c>
      <c r="I194" s="81">
        <v>1</v>
      </c>
      <c r="J194" s="81">
        <v>1</v>
      </c>
      <c r="K194" s="81" t="s">
        <v>9162</v>
      </c>
      <c r="L194" s="81" t="s">
        <v>22</v>
      </c>
      <c r="M194" s="85">
        <v>2014</v>
      </c>
      <c r="N194" s="86" t="s">
        <v>9163</v>
      </c>
    </row>
    <row r="195" spans="1:15" ht="19.95" customHeight="1">
      <c r="A195" s="81">
        <v>232</v>
      </c>
      <c r="B195" s="81" t="s">
        <v>14</v>
      </c>
      <c r="C195" s="82" t="s">
        <v>6208</v>
      </c>
      <c r="D195" s="83">
        <v>305.89159705610001</v>
      </c>
      <c r="E195" s="83" t="s">
        <v>9188</v>
      </c>
      <c r="F195" s="84" t="s">
        <v>9189</v>
      </c>
      <c r="G195" s="84" t="s">
        <v>9190</v>
      </c>
      <c r="H195" s="81" t="s">
        <v>9191</v>
      </c>
      <c r="I195" s="81">
        <v>1</v>
      </c>
      <c r="J195" s="81">
        <v>1</v>
      </c>
      <c r="K195" s="81" t="s">
        <v>9192</v>
      </c>
      <c r="L195" s="81" t="s">
        <v>22</v>
      </c>
      <c r="M195" s="85">
        <v>2014</v>
      </c>
      <c r="N195" s="86" t="s">
        <v>9193</v>
      </c>
    </row>
    <row r="196" spans="1:15" ht="19.95" customHeight="1">
      <c r="A196" s="81">
        <v>27</v>
      </c>
      <c r="B196" s="81" t="s">
        <v>14</v>
      </c>
      <c r="C196" s="81" t="s">
        <v>6208</v>
      </c>
      <c r="D196" s="87">
        <v>320.95600000000002</v>
      </c>
      <c r="E196" s="81" t="s">
        <v>9503</v>
      </c>
      <c r="F196" s="87" t="s">
        <v>9504</v>
      </c>
      <c r="G196" s="88">
        <v>9780415517041</v>
      </c>
      <c r="H196" s="88" t="s">
        <v>9505</v>
      </c>
      <c r="I196" s="89">
        <v>1</v>
      </c>
      <c r="J196" s="89">
        <v>1</v>
      </c>
      <c r="K196" s="92" t="s">
        <v>9506</v>
      </c>
      <c r="L196" s="81" t="s">
        <v>22</v>
      </c>
      <c r="M196" s="85">
        <v>2014</v>
      </c>
      <c r="N196" s="90" t="s">
        <v>9507</v>
      </c>
      <c r="O196" s="91" t="s">
        <v>9622</v>
      </c>
    </row>
    <row r="197" spans="1:15" ht="19.95" customHeight="1">
      <c r="A197" s="81">
        <v>194</v>
      </c>
      <c r="B197" s="81" t="s">
        <v>14</v>
      </c>
      <c r="C197" s="82" t="s">
        <v>6208</v>
      </c>
      <c r="D197" s="83">
        <v>894.35329999999999</v>
      </c>
      <c r="E197" s="83" t="s">
        <v>8964</v>
      </c>
      <c r="F197" s="84" t="s">
        <v>8965</v>
      </c>
      <c r="G197" s="84" t="s">
        <v>8966</v>
      </c>
      <c r="H197" s="81" t="s">
        <v>8967</v>
      </c>
      <c r="I197" s="81">
        <v>1</v>
      </c>
      <c r="J197" s="81">
        <v>1</v>
      </c>
      <c r="K197" s="81" t="s">
        <v>8968</v>
      </c>
      <c r="L197" s="81" t="s">
        <v>22</v>
      </c>
      <c r="M197" s="85">
        <v>2013</v>
      </c>
      <c r="N197" s="86" t="s">
        <v>8969</v>
      </c>
    </row>
    <row r="198" spans="1:15" ht="19.95" customHeight="1">
      <c r="A198" s="81">
        <v>252</v>
      </c>
      <c r="B198" s="81" t="s">
        <v>14</v>
      </c>
      <c r="C198" s="82" t="s">
        <v>6208</v>
      </c>
      <c r="D198" s="83">
        <v>327.56009033999999</v>
      </c>
      <c r="E198" s="83" t="s">
        <v>9307</v>
      </c>
      <c r="F198" s="84" t="s">
        <v>9308</v>
      </c>
      <c r="G198" s="84" t="s">
        <v>9309</v>
      </c>
      <c r="H198" s="81" t="s">
        <v>9310</v>
      </c>
      <c r="I198" s="81">
        <v>1</v>
      </c>
      <c r="J198" s="81">
        <v>3</v>
      </c>
      <c r="K198" s="81" t="s">
        <v>9311</v>
      </c>
      <c r="L198" s="81" t="s">
        <v>22</v>
      </c>
      <c r="M198" s="85">
        <v>2013</v>
      </c>
      <c r="N198" s="86" t="s">
        <v>9312</v>
      </c>
    </row>
    <row r="199" spans="1:15" ht="19.95" customHeight="1">
      <c r="A199" s="81">
        <v>141</v>
      </c>
      <c r="B199" s="81" t="s">
        <v>14</v>
      </c>
      <c r="C199" s="82" t="s">
        <v>8657</v>
      </c>
      <c r="D199" s="83">
        <v>305.90691199999998</v>
      </c>
      <c r="E199" s="83" t="s">
        <v>8658</v>
      </c>
      <c r="F199" s="84" t="s">
        <v>8659</v>
      </c>
      <c r="G199" s="84" t="s">
        <v>8660</v>
      </c>
      <c r="H199" s="81" t="s">
        <v>8661</v>
      </c>
      <c r="I199" s="81">
        <v>1</v>
      </c>
      <c r="J199" s="81">
        <v>1</v>
      </c>
      <c r="K199" s="81" t="s">
        <v>8662</v>
      </c>
      <c r="L199" s="81" t="s">
        <v>22</v>
      </c>
      <c r="M199" s="85">
        <v>2013</v>
      </c>
      <c r="N199" s="86" t="s">
        <v>8663</v>
      </c>
    </row>
    <row r="200" spans="1:15" ht="19.95" customHeight="1">
      <c r="A200" s="81">
        <v>34</v>
      </c>
      <c r="B200" s="81" t="s">
        <v>14</v>
      </c>
      <c r="C200" s="81" t="s">
        <v>9539</v>
      </c>
      <c r="D200" s="87">
        <v>327.11700000000002</v>
      </c>
      <c r="E200" s="81" t="s">
        <v>9540</v>
      </c>
      <c r="F200" s="87" t="s">
        <v>9541</v>
      </c>
      <c r="G200" s="88">
        <v>9780415629089</v>
      </c>
      <c r="H200" s="88" t="s">
        <v>9542</v>
      </c>
      <c r="I200" s="89">
        <v>1</v>
      </c>
      <c r="J200" s="89">
        <v>1</v>
      </c>
      <c r="K200" s="81" t="s">
        <v>9543</v>
      </c>
      <c r="L200" s="81" t="s">
        <v>22</v>
      </c>
      <c r="M200" s="85">
        <v>2013</v>
      </c>
      <c r="N200" s="90" t="s">
        <v>9544</v>
      </c>
      <c r="O200" s="91" t="s">
        <v>9622</v>
      </c>
    </row>
    <row r="201" spans="1:15" ht="19.95" customHeight="1">
      <c r="A201" s="81">
        <v>168</v>
      </c>
      <c r="B201" s="81" t="s">
        <v>14</v>
      </c>
      <c r="C201" s="82" t="s">
        <v>8664</v>
      </c>
      <c r="D201" s="83">
        <v>372.65044</v>
      </c>
      <c r="E201" s="83" t="s">
        <v>8813</v>
      </c>
      <c r="F201" s="84" t="s">
        <v>8814</v>
      </c>
      <c r="G201" s="84" t="s">
        <v>8815</v>
      </c>
      <c r="H201" s="81" t="s">
        <v>8816</v>
      </c>
      <c r="I201" s="81">
        <v>1</v>
      </c>
      <c r="J201" s="81">
        <v>1</v>
      </c>
      <c r="K201" s="81" t="s">
        <v>8817</v>
      </c>
      <c r="L201" s="81" t="s">
        <v>22</v>
      </c>
      <c r="M201" s="85">
        <v>2013</v>
      </c>
      <c r="N201" s="86" t="s">
        <v>8818</v>
      </c>
    </row>
    <row r="202" spans="1:15" ht="19.95" customHeight="1">
      <c r="A202" s="81">
        <v>169</v>
      </c>
      <c r="B202" s="81" t="s">
        <v>14</v>
      </c>
      <c r="C202" s="82" t="s">
        <v>8664</v>
      </c>
      <c r="D202" s="83">
        <v>418.00711999999999</v>
      </c>
      <c r="E202" s="83" t="s">
        <v>8813</v>
      </c>
      <c r="F202" s="84" t="s">
        <v>8819</v>
      </c>
      <c r="G202" s="84" t="s">
        <v>8820</v>
      </c>
      <c r="H202" s="81" t="s">
        <v>8821</v>
      </c>
      <c r="I202" s="81">
        <v>1</v>
      </c>
      <c r="J202" s="81">
        <v>1</v>
      </c>
      <c r="K202" s="81" t="s">
        <v>8817</v>
      </c>
      <c r="L202" s="81" t="s">
        <v>22</v>
      </c>
      <c r="M202" s="85">
        <v>2013</v>
      </c>
      <c r="N202" s="86" t="s">
        <v>8822</v>
      </c>
    </row>
    <row r="203" spans="1:15" ht="19.95" customHeight="1">
      <c r="A203" s="81">
        <v>142</v>
      </c>
      <c r="B203" s="81" t="s">
        <v>14</v>
      </c>
      <c r="C203" s="82" t="s">
        <v>8664</v>
      </c>
      <c r="D203" s="83">
        <v>418.00709999999998</v>
      </c>
      <c r="E203" s="83" t="s">
        <v>8665</v>
      </c>
      <c r="F203" s="84" t="s">
        <v>8666</v>
      </c>
      <c r="G203" s="84" t="s">
        <v>8667</v>
      </c>
      <c r="H203" s="81" t="s">
        <v>8668</v>
      </c>
      <c r="I203" s="81">
        <v>1</v>
      </c>
      <c r="J203" s="81">
        <v>1</v>
      </c>
      <c r="K203" s="81" t="s">
        <v>8669</v>
      </c>
      <c r="L203" s="81" t="s">
        <v>22</v>
      </c>
      <c r="M203" s="85">
        <v>2012</v>
      </c>
      <c r="N203" s="86" t="s">
        <v>8670</v>
      </c>
    </row>
    <row r="204" spans="1:15" ht="19.95" customHeight="1">
      <c r="A204" s="81">
        <v>6</v>
      </c>
      <c r="B204" s="81" t="s">
        <v>14</v>
      </c>
      <c r="C204" s="81" t="s">
        <v>9390</v>
      </c>
      <c r="D204" s="87">
        <v>330.94</v>
      </c>
      <c r="E204" s="81" t="s">
        <v>9391</v>
      </c>
      <c r="F204" s="87" t="s">
        <v>9392</v>
      </c>
      <c r="G204" s="88">
        <v>9780415639941</v>
      </c>
      <c r="H204" s="88" t="s">
        <v>9393</v>
      </c>
      <c r="I204" s="89">
        <v>1</v>
      </c>
      <c r="J204" s="89">
        <v>1</v>
      </c>
      <c r="K204" s="81" t="s">
        <v>9394</v>
      </c>
      <c r="L204" s="81" t="s">
        <v>22</v>
      </c>
      <c r="M204" s="85">
        <v>2013</v>
      </c>
      <c r="N204" s="90" t="s">
        <v>9395</v>
      </c>
      <c r="O204" s="91" t="s">
        <v>9622</v>
      </c>
    </row>
    <row r="205" spans="1:15" ht="19.95" customHeight="1">
      <c r="A205" s="81">
        <v>25</v>
      </c>
      <c r="B205" s="81" t="s">
        <v>14</v>
      </c>
      <c r="C205" s="81" t="s">
        <v>9486</v>
      </c>
      <c r="D205" s="87">
        <v>781.54200000000003</v>
      </c>
      <c r="E205" s="81" t="s">
        <v>9492</v>
      </c>
      <c r="F205" s="87" t="s">
        <v>9493</v>
      </c>
      <c r="G205" s="88">
        <v>9780415824538</v>
      </c>
      <c r="H205" s="88" t="s">
        <v>9494</v>
      </c>
      <c r="I205" s="89">
        <v>1</v>
      </c>
      <c r="J205" s="89">
        <v>1</v>
      </c>
      <c r="K205" s="81" t="s">
        <v>9495</v>
      </c>
      <c r="L205" s="81" t="s">
        <v>22</v>
      </c>
      <c r="M205" s="85">
        <v>2014</v>
      </c>
      <c r="N205" s="90" t="s">
        <v>9496</v>
      </c>
      <c r="O205" s="91" t="s">
        <v>9622</v>
      </c>
    </row>
    <row r="206" spans="1:15" ht="19.95" customHeight="1">
      <c r="A206" s="81">
        <v>24</v>
      </c>
      <c r="B206" s="81" t="s">
        <v>14</v>
      </c>
      <c r="C206" s="81" t="s">
        <v>9486</v>
      </c>
      <c r="D206" s="87">
        <v>781.54600000000005</v>
      </c>
      <c r="E206" s="81" t="s">
        <v>9487</v>
      </c>
      <c r="F206" s="87" t="s">
        <v>9488</v>
      </c>
      <c r="G206" s="88">
        <v>9780415641074</v>
      </c>
      <c r="H206" s="88" t="s">
        <v>9489</v>
      </c>
      <c r="I206" s="89">
        <v>1</v>
      </c>
      <c r="J206" s="89">
        <v>1</v>
      </c>
      <c r="K206" s="81" t="s">
        <v>9490</v>
      </c>
      <c r="L206" s="81" t="s">
        <v>22</v>
      </c>
      <c r="M206" s="85">
        <v>2013</v>
      </c>
      <c r="N206" s="90" t="s">
        <v>9491</v>
      </c>
      <c r="O206" s="91" t="s">
        <v>9622</v>
      </c>
    </row>
    <row r="207" spans="1:15" ht="19.95" customHeight="1">
      <c r="A207" s="81">
        <v>95</v>
      </c>
      <c r="B207" s="81" t="s">
        <v>14</v>
      </c>
      <c r="C207" s="82" t="s">
        <v>6536</v>
      </c>
      <c r="D207" s="83">
        <v>370.95979999999997</v>
      </c>
      <c r="E207" s="83" t="s">
        <v>8376</v>
      </c>
      <c r="F207" s="84" t="s">
        <v>8377</v>
      </c>
      <c r="G207" s="84" t="s">
        <v>8378</v>
      </c>
      <c r="H207" s="81" t="s">
        <v>8379</v>
      </c>
      <c r="I207" s="81">
        <v>1</v>
      </c>
      <c r="J207" s="81">
        <v>1</v>
      </c>
      <c r="K207" s="81" t="s">
        <v>8380</v>
      </c>
      <c r="L207" s="81" t="s">
        <v>22</v>
      </c>
      <c r="M207" s="85">
        <v>2014</v>
      </c>
      <c r="N207" s="86" t="s">
        <v>8381</v>
      </c>
    </row>
    <row r="208" spans="1:15" ht="19.95" customHeight="1">
      <c r="A208" s="81">
        <v>116</v>
      </c>
      <c r="B208" s="81" t="s">
        <v>14</v>
      </c>
      <c r="C208" s="82" t="s">
        <v>6536</v>
      </c>
      <c r="D208" s="83">
        <v>370.1</v>
      </c>
      <c r="E208" s="83" t="s">
        <v>2391</v>
      </c>
      <c r="F208" s="84" t="s">
        <v>8503</v>
      </c>
      <c r="G208" s="84" t="s">
        <v>8504</v>
      </c>
      <c r="H208" s="81" t="s">
        <v>8505</v>
      </c>
      <c r="I208" s="81">
        <v>1</v>
      </c>
      <c r="J208" s="81">
        <v>1</v>
      </c>
      <c r="K208" s="81" t="s">
        <v>2828</v>
      </c>
      <c r="L208" s="81" t="s">
        <v>22</v>
      </c>
      <c r="M208" s="85">
        <v>2014</v>
      </c>
      <c r="N208" s="86" t="s">
        <v>8506</v>
      </c>
    </row>
    <row r="209" spans="1:15" ht="19.95" customHeight="1">
      <c r="A209" s="81">
        <v>115</v>
      </c>
      <c r="B209" s="81" t="s">
        <v>14</v>
      </c>
      <c r="C209" s="82" t="s">
        <v>6536</v>
      </c>
      <c r="D209" s="83">
        <v>370.11500000000001</v>
      </c>
      <c r="E209" s="83" t="s">
        <v>8497</v>
      </c>
      <c r="F209" s="84" t="s">
        <v>8498</v>
      </c>
      <c r="G209" s="84" t="s">
        <v>8499</v>
      </c>
      <c r="H209" s="81" t="s">
        <v>8500</v>
      </c>
      <c r="I209" s="81">
        <v>1</v>
      </c>
      <c r="J209" s="81">
        <v>1</v>
      </c>
      <c r="K209" s="81" t="s">
        <v>8501</v>
      </c>
      <c r="L209" s="81" t="s">
        <v>22</v>
      </c>
      <c r="M209" s="85">
        <v>2012</v>
      </c>
      <c r="N209" s="86" t="s">
        <v>8502</v>
      </c>
    </row>
    <row r="210" spans="1:15" ht="19.95" customHeight="1">
      <c r="A210" s="81">
        <v>5</v>
      </c>
      <c r="B210" s="81" t="s">
        <v>14</v>
      </c>
      <c r="C210" s="81" t="s">
        <v>7204</v>
      </c>
      <c r="D210" s="87">
        <v>404.20830000000001</v>
      </c>
      <c r="E210" s="81" t="s">
        <v>9385</v>
      </c>
      <c r="F210" s="87" t="s">
        <v>9386</v>
      </c>
      <c r="G210" s="88">
        <v>9780415891042</v>
      </c>
      <c r="H210" s="88" t="s">
        <v>9387</v>
      </c>
      <c r="I210" s="89">
        <v>1</v>
      </c>
      <c r="J210" s="89">
        <v>1</v>
      </c>
      <c r="K210" s="81" t="s">
        <v>9388</v>
      </c>
      <c r="L210" s="81" t="s">
        <v>22</v>
      </c>
      <c r="M210" s="85">
        <v>2013</v>
      </c>
      <c r="N210" s="90" t="s">
        <v>9389</v>
      </c>
      <c r="O210" s="91" t="s">
        <v>9622</v>
      </c>
    </row>
    <row r="211" spans="1:15" ht="19.95" customHeight="1">
      <c r="A211" s="81">
        <v>104</v>
      </c>
      <c r="B211" s="81" t="s">
        <v>14</v>
      </c>
      <c r="C211" s="82" t="s">
        <v>8429</v>
      </c>
      <c r="D211" s="83">
        <v>302.23099999999999</v>
      </c>
      <c r="E211" s="83" t="s">
        <v>8430</v>
      </c>
      <c r="F211" s="84" t="s">
        <v>8431</v>
      </c>
      <c r="G211" s="84" t="s">
        <v>8432</v>
      </c>
      <c r="H211" s="81" t="s">
        <v>8433</v>
      </c>
      <c r="I211" s="81">
        <v>1</v>
      </c>
      <c r="J211" s="81">
        <v>1</v>
      </c>
      <c r="K211" s="81" t="s">
        <v>8434</v>
      </c>
      <c r="L211" s="81" t="s">
        <v>22</v>
      </c>
      <c r="M211" s="85">
        <v>2014</v>
      </c>
      <c r="N211" s="86" t="s">
        <v>8435</v>
      </c>
    </row>
    <row r="212" spans="1:15" ht="19.95" customHeight="1">
      <c r="A212" s="81">
        <v>183</v>
      </c>
      <c r="B212" s="81" t="s">
        <v>14</v>
      </c>
      <c r="C212" s="82" t="s">
        <v>5925</v>
      </c>
      <c r="D212" s="83">
        <v>297.267</v>
      </c>
      <c r="E212" s="83" t="s">
        <v>8900</v>
      </c>
      <c r="F212" s="84" t="s">
        <v>8901</v>
      </c>
      <c r="G212" s="84" t="s">
        <v>8902</v>
      </c>
      <c r="H212" s="81" t="s">
        <v>8903</v>
      </c>
      <c r="I212" s="81">
        <v>1</v>
      </c>
      <c r="J212" s="81">
        <v>1</v>
      </c>
      <c r="K212" s="81" t="s">
        <v>8904</v>
      </c>
      <c r="L212" s="81" t="s">
        <v>22</v>
      </c>
      <c r="M212" s="85">
        <v>2014</v>
      </c>
      <c r="N212" s="86" t="s">
        <v>8905</v>
      </c>
    </row>
    <row r="213" spans="1:15" ht="19.95" customHeight="1">
      <c r="A213" s="81">
        <v>154</v>
      </c>
      <c r="B213" s="81" t="s">
        <v>14</v>
      </c>
      <c r="C213" s="82" t="s">
        <v>8733</v>
      </c>
      <c r="D213" s="83">
        <v>786.14229999999998</v>
      </c>
      <c r="E213" s="83" t="s">
        <v>8734</v>
      </c>
      <c r="F213" s="84" t="s">
        <v>8735</v>
      </c>
      <c r="G213" s="84" t="s">
        <v>8736</v>
      </c>
      <c r="H213" s="81" t="s">
        <v>8737</v>
      </c>
      <c r="I213" s="81">
        <v>1</v>
      </c>
      <c r="J213" s="81">
        <v>1</v>
      </c>
      <c r="K213" s="81" t="s">
        <v>8738</v>
      </c>
      <c r="L213" s="81" t="s">
        <v>22</v>
      </c>
      <c r="M213" s="85">
        <v>2012</v>
      </c>
      <c r="N213" s="86" t="s">
        <v>8739</v>
      </c>
    </row>
    <row r="214" spans="1:15" ht="19.95" customHeight="1">
      <c r="A214" s="81">
        <v>2</v>
      </c>
      <c r="B214" s="81" t="s">
        <v>14</v>
      </c>
      <c r="C214" s="81" t="s">
        <v>7986</v>
      </c>
      <c r="D214" s="87">
        <v>780.904</v>
      </c>
      <c r="E214" s="81" t="s">
        <v>9368</v>
      </c>
      <c r="F214" s="87" t="s">
        <v>9369</v>
      </c>
      <c r="G214" s="88">
        <v>9780415881876</v>
      </c>
      <c r="H214" s="88" t="s">
        <v>9370</v>
      </c>
      <c r="I214" s="89">
        <v>1</v>
      </c>
      <c r="J214" s="89">
        <v>1</v>
      </c>
      <c r="K214" s="81" t="s">
        <v>9371</v>
      </c>
      <c r="L214" s="81" t="s">
        <v>22</v>
      </c>
      <c r="M214" s="85">
        <v>2014</v>
      </c>
      <c r="N214" s="90" t="s">
        <v>9372</v>
      </c>
      <c r="O214" s="91" t="s">
        <v>9622</v>
      </c>
    </row>
    <row r="215" spans="1:15" ht="19.95" customHeight="1">
      <c r="A215" s="81">
        <v>30</v>
      </c>
      <c r="B215" s="81" t="s">
        <v>14</v>
      </c>
      <c r="C215" s="82" t="s">
        <v>7986</v>
      </c>
      <c r="D215" s="83">
        <v>781.8</v>
      </c>
      <c r="E215" s="83" t="s">
        <v>7987</v>
      </c>
      <c r="F215" s="84" t="s">
        <v>7988</v>
      </c>
      <c r="G215" s="84" t="s">
        <v>7989</v>
      </c>
      <c r="H215" s="81" t="s">
        <v>7990</v>
      </c>
      <c r="I215" s="81">
        <v>1</v>
      </c>
      <c r="J215" s="81">
        <v>1</v>
      </c>
      <c r="K215" s="81" t="s">
        <v>7991</v>
      </c>
      <c r="L215" s="81" t="s">
        <v>22</v>
      </c>
      <c r="M215" s="85">
        <v>2012</v>
      </c>
      <c r="N215" s="86" t="s">
        <v>7992</v>
      </c>
    </row>
    <row r="216" spans="1:15" ht="19.95" customHeight="1">
      <c r="A216" s="81">
        <v>35</v>
      </c>
      <c r="B216" s="81" t="s">
        <v>14</v>
      </c>
      <c r="C216" s="82" t="s">
        <v>8016</v>
      </c>
      <c r="D216" s="83">
        <v>782.42164097299997</v>
      </c>
      <c r="E216" s="83" t="s">
        <v>8017</v>
      </c>
      <c r="F216" s="84" t="s">
        <v>8018</v>
      </c>
      <c r="G216" s="84" t="s">
        <v>8019</v>
      </c>
      <c r="H216" s="81" t="s">
        <v>8020</v>
      </c>
      <c r="I216" s="81">
        <v>1</v>
      </c>
      <c r="J216" s="81">
        <v>1</v>
      </c>
      <c r="K216" s="81" t="s">
        <v>8021</v>
      </c>
      <c r="L216" s="81" t="s">
        <v>22</v>
      </c>
      <c r="M216" s="85">
        <v>2014</v>
      </c>
      <c r="N216" s="86" t="s">
        <v>8022</v>
      </c>
    </row>
    <row r="217" spans="1:15" ht="19.95" customHeight="1">
      <c r="A217" s="81">
        <v>38</v>
      </c>
      <c r="B217" s="81" t="s">
        <v>14</v>
      </c>
      <c r="C217" s="81" t="s">
        <v>9561</v>
      </c>
      <c r="D217" s="87">
        <v>306.2</v>
      </c>
      <c r="E217" s="81" t="s">
        <v>9562</v>
      </c>
      <c r="F217" s="87" t="s">
        <v>9563</v>
      </c>
      <c r="G217" s="88">
        <v>9780415870641</v>
      </c>
      <c r="H217" s="88" t="s">
        <v>9564</v>
      </c>
      <c r="I217" s="89">
        <v>1</v>
      </c>
      <c r="J217" s="89">
        <v>1</v>
      </c>
      <c r="K217" s="81" t="s">
        <v>9565</v>
      </c>
      <c r="L217" s="81" t="s">
        <v>22</v>
      </c>
      <c r="M217" s="85">
        <v>2014</v>
      </c>
      <c r="N217" s="90" t="s">
        <v>9566</v>
      </c>
      <c r="O217" s="91" t="s">
        <v>9622</v>
      </c>
    </row>
    <row r="218" spans="1:15" ht="19.95" customHeight="1">
      <c r="A218" s="81">
        <v>5</v>
      </c>
      <c r="B218" s="81" t="s">
        <v>14</v>
      </c>
      <c r="C218" s="82" t="s">
        <v>7827</v>
      </c>
      <c r="D218" s="83">
        <v>616.803</v>
      </c>
      <c r="E218" s="83" t="s">
        <v>7828</v>
      </c>
      <c r="F218" s="84" t="s">
        <v>7829</v>
      </c>
      <c r="G218" s="84" t="s">
        <v>7830</v>
      </c>
      <c r="H218" s="81" t="s">
        <v>7831</v>
      </c>
      <c r="I218" s="81">
        <v>1</v>
      </c>
      <c r="J218" s="81">
        <v>2</v>
      </c>
      <c r="K218" s="81" t="s">
        <v>7832</v>
      </c>
      <c r="L218" s="81" t="s">
        <v>538</v>
      </c>
      <c r="M218" s="85">
        <v>2014</v>
      </c>
      <c r="N218" s="86" t="s">
        <v>7833</v>
      </c>
    </row>
    <row r="219" spans="1:15" ht="19.95" customHeight="1">
      <c r="A219" s="81">
        <v>18</v>
      </c>
      <c r="B219" s="81" t="s">
        <v>14</v>
      </c>
      <c r="C219" s="81" t="s">
        <v>6439</v>
      </c>
      <c r="D219" s="87">
        <v>371.3</v>
      </c>
      <c r="E219" s="81" t="s">
        <v>9455</v>
      </c>
      <c r="F219" s="87" t="s">
        <v>9456</v>
      </c>
      <c r="G219" s="88">
        <v>9780415636155</v>
      </c>
      <c r="H219" s="88" t="s">
        <v>9457</v>
      </c>
      <c r="I219" s="89">
        <v>1</v>
      </c>
      <c r="J219" s="89">
        <v>1</v>
      </c>
      <c r="K219" s="81" t="s">
        <v>9458</v>
      </c>
      <c r="L219" s="81" t="s">
        <v>22</v>
      </c>
      <c r="M219" s="85">
        <v>2014</v>
      </c>
      <c r="N219" s="90" t="s">
        <v>9459</v>
      </c>
      <c r="O219" s="91" t="s">
        <v>9622</v>
      </c>
    </row>
    <row r="220" spans="1:15" ht="19.95" customHeight="1">
      <c r="A220" s="81">
        <v>63</v>
      </c>
      <c r="B220" s="81" t="s">
        <v>14</v>
      </c>
      <c r="C220" s="82" t="s">
        <v>7256</v>
      </c>
      <c r="D220" s="83">
        <v>302.35000000000002</v>
      </c>
      <c r="E220" s="83" t="s">
        <v>1984</v>
      </c>
      <c r="F220" s="84" t="s">
        <v>8186</v>
      </c>
      <c r="G220" s="84" t="s">
        <v>8187</v>
      </c>
      <c r="H220" s="81" t="s">
        <v>8188</v>
      </c>
      <c r="I220" s="81">
        <v>1</v>
      </c>
      <c r="J220" s="81">
        <v>1</v>
      </c>
      <c r="K220" s="81" t="s">
        <v>8189</v>
      </c>
      <c r="L220" s="81" t="s">
        <v>22</v>
      </c>
      <c r="M220" s="85">
        <v>2014</v>
      </c>
      <c r="N220" s="86" t="s">
        <v>8190</v>
      </c>
    </row>
    <row r="221" spans="1:15" ht="19.95" customHeight="1">
      <c r="A221" s="81">
        <v>260</v>
      </c>
      <c r="B221" s="81" t="s">
        <v>14</v>
      </c>
      <c r="C221" s="82" t="s">
        <v>9355</v>
      </c>
      <c r="D221" s="83">
        <v>331.4</v>
      </c>
      <c r="E221" s="83" t="s">
        <v>9356</v>
      </c>
      <c r="F221" s="84" t="s">
        <v>9357</v>
      </c>
      <c r="G221" s="84" t="s">
        <v>9358</v>
      </c>
      <c r="H221" s="81" t="s">
        <v>9359</v>
      </c>
      <c r="I221" s="81">
        <v>1</v>
      </c>
      <c r="J221" s="81">
        <v>1</v>
      </c>
      <c r="K221" s="81" t="s">
        <v>9360</v>
      </c>
      <c r="L221" s="81" t="s">
        <v>22</v>
      </c>
      <c r="M221" s="85">
        <v>2014</v>
      </c>
      <c r="N221" s="86" t="s">
        <v>9361</v>
      </c>
    </row>
    <row r="222" spans="1:15" ht="19.95" customHeight="1">
      <c r="A222" s="81">
        <v>159</v>
      </c>
      <c r="B222" s="81" t="s">
        <v>14</v>
      </c>
      <c r="C222" s="82" t="s">
        <v>6685</v>
      </c>
      <c r="D222" s="83">
        <v>340.11200000000002</v>
      </c>
      <c r="E222" s="83" t="s">
        <v>8762</v>
      </c>
      <c r="F222" s="84" t="s">
        <v>8763</v>
      </c>
      <c r="G222" s="84" t="s">
        <v>8764</v>
      </c>
      <c r="H222" s="81" t="s">
        <v>8765</v>
      </c>
      <c r="I222" s="81">
        <v>1</v>
      </c>
      <c r="J222" s="81">
        <v>1</v>
      </c>
      <c r="K222" s="81" t="s">
        <v>8766</v>
      </c>
      <c r="L222" s="81" t="s">
        <v>413</v>
      </c>
      <c r="M222" s="85">
        <v>2011</v>
      </c>
      <c r="N222" s="86" t="s">
        <v>8767</v>
      </c>
    </row>
    <row r="223" spans="1:15" ht="19.95" customHeight="1">
      <c r="A223" s="81">
        <v>228</v>
      </c>
      <c r="B223" s="81" t="s">
        <v>14</v>
      </c>
      <c r="C223" s="82" t="s">
        <v>9164</v>
      </c>
      <c r="D223" s="83">
        <v>340.11399999999998</v>
      </c>
      <c r="E223" s="83" t="s">
        <v>9165</v>
      </c>
      <c r="F223" s="84" t="s">
        <v>9166</v>
      </c>
      <c r="G223" s="84" t="s">
        <v>9167</v>
      </c>
      <c r="H223" s="81" t="s">
        <v>9168</v>
      </c>
      <c r="I223" s="81">
        <v>1</v>
      </c>
      <c r="J223" s="81">
        <v>1</v>
      </c>
      <c r="K223" s="81" t="s">
        <v>9169</v>
      </c>
      <c r="L223" s="81" t="s">
        <v>22</v>
      </c>
      <c r="M223" s="85">
        <v>2013</v>
      </c>
      <c r="N223" s="86" t="s">
        <v>9170</v>
      </c>
    </row>
    <row r="224" spans="1:15" ht="19.95" customHeight="1">
      <c r="A224" s="81">
        <v>78</v>
      </c>
      <c r="B224" s="81" t="s">
        <v>14</v>
      </c>
      <c r="C224" s="82" t="s">
        <v>8179</v>
      </c>
      <c r="D224" s="83">
        <v>778.6</v>
      </c>
      <c r="E224" s="83" t="s">
        <v>8273</v>
      </c>
      <c r="F224" s="84" t="s">
        <v>8274</v>
      </c>
      <c r="G224" s="84" t="s">
        <v>8275</v>
      </c>
      <c r="H224" s="81" t="s">
        <v>8276</v>
      </c>
      <c r="I224" s="81">
        <v>1</v>
      </c>
      <c r="J224" s="81">
        <v>1</v>
      </c>
      <c r="K224" s="81" t="s">
        <v>8277</v>
      </c>
      <c r="L224" s="81" t="s">
        <v>7190</v>
      </c>
      <c r="M224" s="85">
        <v>2014</v>
      </c>
      <c r="N224" s="86" t="s">
        <v>8278</v>
      </c>
    </row>
    <row r="225" spans="1:15" ht="19.95" customHeight="1">
      <c r="A225" s="81">
        <v>62</v>
      </c>
      <c r="B225" s="81" t="s">
        <v>14</v>
      </c>
      <c r="C225" s="82" t="s">
        <v>8179</v>
      </c>
      <c r="D225" s="83">
        <v>6.7519999999999998</v>
      </c>
      <c r="E225" s="83" t="s">
        <v>8180</v>
      </c>
      <c r="F225" s="84" t="s">
        <v>8181</v>
      </c>
      <c r="G225" s="84" t="s">
        <v>8182</v>
      </c>
      <c r="H225" s="81" t="s">
        <v>8183</v>
      </c>
      <c r="I225" s="81">
        <v>1</v>
      </c>
      <c r="J225" s="81">
        <v>1</v>
      </c>
      <c r="K225" s="81" t="s">
        <v>8184</v>
      </c>
      <c r="L225" s="81" t="s">
        <v>7190</v>
      </c>
      <c r="M225" s="85">
        <v>2013</v>
      </c>
      <c r="N225" s="86" t="s">
        <v>8185</v>
      </c>
    </row>
    <row r="226" spans="1:15" ht="19.95" customHeight="1">
      <c r="A226" s="81">
        <v>254</v>
      </c>
      <c r="B226" s="81" t="s">
        <v>14</v>
      </c>
      <c r="C226" s="82" t="s">
        <v>9319</v>
      </c>
      <c r="D226" s="83">
        <v>628.02859999999998</v>
      </c>
      <c r="E226" s="83" t="s">
        <v>9320</v>
      </c>
      <c r="F226" s="84" t="s">
        <v>9321</v>
      </c>
      <c r="G226" s="84" t="s">
        <v>9322</v>
      </c>
      <c r="H226" s="81" t="s">
        <v>9323</v>
      </c>
      <c r="I226" s="81">
        <v>1</v>
      </c>
      <c r="J226" s="81">
        <v>1</v>
      </c>
      <c r="K226" s="81" t="s">
        <v>9324</v>
      </c>
      <c r="L226" s="81" t="s">
        <v>22</v>
      </c>
      <c r="M226" s="85">
        <v>2014</v>
      </c>
      <c r="N226" s="86" t="s">
        <v>9325</v>
      </c>
    </row>
    <row r="227" spans="1:15" ht="19.95" customHeight="1">
      <c r="A227" s="81">
        <v>109</v>
      </c>
      <c r="B227" s="81" t="s">
        <v>14</v>
      </c>
      <c r="C227" s="82" t="s">
        <v>508</v>
      </c>
      <c r="D227" s="83">
        <v>340.11500000000001</v>
      </c>
      <c r="E227" s="83" t="s">
        <v>8460</v>
      </c>
      <c r="F227" s="84" t="s">
        <v>8461</v>
      </c>
      <c r="G227" s="84" t="s">
        <v>8462</v>
      </c>
      <c r="H227" s="81" t="s">
        <v>8463</v>
      </c>
      <c r="I227" s="81">
        <v>1</v>
      </c>
      <c r="J227" s="81">
        <v>1</v>
      </c>
      <c r="K227" s="81" t="s">
        <v>8464</v>
      </c>
      <c r="L227" s="81" t="s">
        <v>22</v>
      </c>
      <c r="M227" s="85">
        <v>2014</v>
      </c>
      <c r="N227" s="86" t="s">
        <v>8465</v>
      </c>
    </row>
    <row r="228" spans="1:15" ht="19.95" customHeight="1">
      <c r="A228" s="81">
        <v>66</v>
      </c>
      <c r="B228" s="81" t="s">
        <v>14</v>
      </c>
      <c r="C228" s="82" t="s">
        <v>8203</v>
      </c>
      <c r="D228" s="83">
        <v>303.33999999999997</v>
      </c>
      <c r="E228" s="83" t="s">
        <v>8204</v>
      </c>
      <c r="F228" s="84" t="s">
        <v>8205</v>
      </c>
      <c r="G228" s="84" t="s">
        <v>8206</v>
      </c>
      <c r="H228" s="81" t="s">
        <v>8207</v>
      </c>
      <c r="I228" s="81">
        <v>1</v>
      </c>
      <c r="J228" s="81">
        <v>1</v>
      </c>
      <c r="K228" s="81" t="s">
        <v>8208</v>
      </c>
      <c r="L228" s="81" t="s">
        <v>22</v>
      </c>
      <c r="M228" s="85">
        <v>2014</v>
      </c>
      <c r="N228" s="86" t="s">
        <v>8209</v>
      </c>
    </row>
    <row r="229" spans="1:15" ht="19.95" customHeight="1">
      <c r="A229" s="81">
        <v>202</v>
      </c>
      <c r="B229" s="81" t="s">
        <v>14</v>
      </c>
      <c r="C229" s="82" t="s">
        <v>9010</v>
      </c>
      <c r="D229" s="83">
        <v>150.19880000000001</v>
      </c>
      <c r="E229" s="83" t="s">
        <v>9011</v>
      </c>
      <c r="F229" s="84" t="s">
        <v>9012</v>
      </c>
      <c r="G229" s="84" t="s">
        <v>9013</v>
      </c>
      <c r="H229" s="81" t="s">
        <v>9014</v>
      </c>
      <c r="I229" s="81">
        <v>1</v>
      </c>
      <c r="J229" s="81">
        <v>2</v>
      </c>
      <c r="K229" s="81" t="s">
        <v>5360</v>
      </c>
      <c r="L229" s="81" t="s">
        <v>22</v>
      </c>
      <c r="M229" s="85">
        <v>2011</v>
      </c>
      <c r="N229" s="86" t="s">
        <v>9015</v>
      </c>
    </row>
    <row r="230" spans="1:15" ht="19.95" customHeight="1">
      <c r="A230" s="81">
        <v>225</v>
      </c>
      <c r="B230" s="81" t="s">
        <v>14</v>
      </c>
      <c r="C230" s="82" t="s">
        <v>631</v>
      </c>
      <c r="D230" s="83">
        <v>300.72699999999998</v>
      </c>
      <c r="E230" s="83" t="s">
        <v>114</v>
      </c>
      <c r="F230" s="84" t="s">
        <v>9147</v>
      </c>
      <c r="G230" s="84" t="s">
        <v>9148</v>
      </c>
      <c r="H230" s="81" t="s">
        <v>9149</v>
      </c>
      <c r="I230" s="81">
        <v>1</v>
      </c>
      <c r="J230" s="81">
        <v>1</v>
      </c>
      <c r="K230" s="81" t="s">
        <v>9150</v>
      </c>
      <c r="L230" s="81" t="s">
        <v>22</v>
      </c>
      <c r="M230" s="85">
        <v>2014</v>
      </c>
      <c r="N230" s="86" t="s">
        <v>9151</v>
      </c>
    </row>
    <row r="231" spans="1:15" ht="19.95" customHeight="1">
      <c r="A231" s="81">
        <v>55</v>
      </c>
      <c r="B231" s="81" t="s">
        <v>14</v>
      </c>
      <c r="C231" s="82" t="s">
        <v>7766</v>
      </c>
      <c r="D231" s="83">
        <v>152.41</v>
      </c>
      <c r="E231" s="83" t="s">
        <v>8139</v>
      </c>
      <c r="F231" s="84" t="s">
        <v>8140</v>
      </c>
      <c r="G231" s="84" t="s">
        <v>8141</v>
      </c>
      <c r="H231" s="81" t="s">
        <v>8142</v>
      </c>
      <c r="I231" s="81">
        <v>1</v>
      </c>
      <c r="J231" s="81">
        <v>1</v>
      </c>
      <c r="K231" s="81" t="s">
        <v>8143</v>
      </c>
      <c r="L231" s="81" t="s">
        <v>22</v>
      </c>
      <c r="M231" s="85">
        <v>2014</v>
      </c>
      <c r="N231" s="86" t="s">
        <v>8144</v>
      </c>
    </row>
    <row r="232" spans="1:15" ht="19.95" customHeight="1">
      <c r="A232" s="81">
        <v>133</v>
      </c>
      <c r="B232" s="81" t="s">
        <v>14</v>
      </c>
      <c r="C232" s="82" t="s">
        <v>523</v>
      </c>
      <c r="D232" s="83">
        <v>616.89152000000001</v>
      </c>
      <c r="E232" s="83" t="s">
        <v>8606</v>
      </c>
      <c r="F232" s="84" t="s">
        <v>8607</v>
      </c>
      <c r="G232" s="84" t="s">
        <v>8608</v>
      </c>
      <c r="H232" s="81" t="s">
        <v>8609</v>
      </c>
      <c r="I232" s="81">
        <v>1</v>
      </c>
      <c r="J232" s="81">
        <v>1</v>
      </c>
      <c r="K232" s="81" t="s">
        <v>8610</v>
      </c>
      <c r="L232" s="81" t="s">
        <v>22</v>
      </c>
      <c r="M232" s="85">
        <v>2014</v>
      </c>
      <c r="N232" s="86" t="s">
        <v>8611</v>
      </c>
    </row>
    <row r="233" spans="1:15" ht="19.95" customHeight="1">
      <c r="A233" s="81">
        <v>69</v>
      </c>
      <c r="B233" s="81" t="s">
        <v>14</v>
      </c>
      <c r="C233" s="82" t="s">
        <v>523</v>
      </c>
      <c r="D233" s="83">
        <v>616.89170000000001</v>
      </c>
      <c r="E233" s="83" t="s">
        <v>8221</v>
      </c>
      <c r="F233" s="84" t="s">
        <v>8222</v>
      </c>
      <c r="G233" s="84" t="s">
        <v>8223</v>
      </c>
      <c r="H233" s="81" t="s">
        <v>8224</v>
      </c>
      <c r="I233" s="81">
        <v>1</v>
      </c>
      <c r="J233" s="81">
        <v>1</v>
      </c>
      <c r="K233" s="81" t="s">
        <v>8225</v>
      </c>
      <c r="L233" s="81" t="s">
        <v>22</v>
      </c>
      <c r="M233" s="85">
        <v>2011</v>
      </c>
      <c r="N233" s="86" t="s">
        <v>8226</v>
      </c>
    </row>
    <row r="234" spans="1:15" ht="19.95" customHeight="1">
      <c r="A234" s="81">
        <v>39</v>
      </c>
      <c r="B234" s="81" t="s">
        <v>14</v>
      </c>
      <c r="C234" s="82" t="s">
        <v>7381</v>
      </c>
      <c r="D234" s="83">
        <v>616.89139999999998</v>
      </c>
      <c r="E234" s="83" t="s">
        <v>8041</v>
      </c>
      <c r="F234" s="84" t="s">
        <v>8042</v>
      </c>
      <c r="G234" s="84" t="s">
        <v>8043</v>
      </c>
      <c r="H234" s="81" t="s">
        <v>8044</v>
      </c>
      <c r="I234" s="81">
        <v>1</v>
      </c>
      <c r="J234" s="81">
        <v>1</v>
      </c>
      <c r="K234" s="81" t="s">
        <v>8045</v>
      </c>
      <c r="L234" s="81" t="s">
        <v>22</v>
      </c>
      <c r="M234" s="85">
        <v>2014</v>
      </c>
      <c r="N234" s="86" t="s">
        <v>8046</v>
      </c>
    </row>
    <row r="235" spans="1:15" ht="19.95" customHeight="1">
      <c r="A235" s="81">
        <v>189</v>
      </c>
      <c r="B235" s="81" t="s">
        <v>14</v>
      </c>
      <c r="C235" s="82" t="s">
        <v>7381</v>
      </c>
      <c r="D235" s="83">
        <v>616.89139999999998</v>
      </c>
      <c r="E235" s="83" t="s">
        <v>8937</v>
      </c>
      <c r="F235" s="84" t="s">
        <v>8938</v>
      </c>
      <c r="G235" s="84" t="s">
        <v>8939</v>
      </c>
      <c r="H235" s="81" t="s">
        <v>8940</v>
      </c>
      <c r="I235" s="81">
        <v>1</v>
      </c>
      <c r="J235" s="81" t="s">
        <v>8941</v>
      </c>
      <c r="K235" s="81" t="s">
        <v>8942</v>
      </c>
      <c r="L235" s="81" t="s">
        <v>22</v>
      </c>
      <c r="M235" s="85">
        <v>2014</v>
      </c>
      <c r="N235" s="86" t="s">
        <v>8943</v>
      </c>
    </row>
    <row r="236" spans="1:15" ht="19.95" customHeight="1">
      <c r="A236" s="81">
        <v>241</v>
      </c>
      <c r="B236" s="81" t="s">
        <v>14</v>
      </c>
      <c r="C236" s="82" t="s">
        <v>7381</v>
      </c>
      <c r="D236" s="83">
        <v>616.89139999999998</v>
      </c>
      <c r="E236" s="83" t="s">
        <v>9243</v>
      </c>
      <c r="F236" s="84" t="s">
        <v>9244</v>
      </c>
      <c r="G236" s="84" t="s">
        <v>9245</v>
      </c>
      <c r="H236" s="81" t="s">
        <v>9246</v>
      </c>
      <c r="I236" s="81">
        <v>1</v>
      </c>
      <c r="J236" s="81">
        <v>1</v>
      </c>
      <c r="K236" s="81" t="s">
        <v>9247</v>
      </c>
      <c r="L236" s="81" t="s">
        <v>22</v>
      </c>
      <c r="M236" s="85">
        <v>2013</v>
      </c>
      <c r="N236" s="86" t="s">
        <v>9248</v>
      </c>
    </row>
    <row r="237" spans="1:15" ht="19.95" customHeight="1">
      <c r="A237" s="81">
        <v>42</v>
      </c>
      <c r="B237" s="81" t="s">
        <v>14</v>
      </c>
      <c r="C237" s="81" t="s">
        <v>7381</v>
      </c>
      <c r="D237" s="87">
        <v>616.89139999999998</v>
      </c>
      <c r="E237" s="81" t="s">
        <v>9584</v>
      </c>
      <c r="F237" s="87" t="s">
        <v>9585</v>
      </c>
      <c r="G237" s="88">
        <v>9780415896023</v>
      </c>
      <c r="H237" s="88" t="s">
        <v>9586</v>
      </c>
      <c r="I237" s="89">
        <v>1</v>
      </c>
      <c r="J237" s="89">
        <v>3</v>
      </c>
      <c r="K237" s="81" t="s">
        <v>9587</v>
      </c>
      <c r="L237" s="81" t="s">
        <v>22</v>
      </c>
      <c r="M237" s="85">
        <v>2013</v>
      </c>
      <c r="N237" s="90" t="s">
        <v>9588</v>
      </c>
      <c r="O237" s="91" t="s">
        <v>9622</v>
      </c>
    </row>
    <row r="238" spans="1:15" ht="19.95" customHeight="1">
      <c r="A238" s="81">
        <v>258</v>
      </c>
      <c r="B238" s="81" t="s">
        <v>14</v>
      </c>
      <c r="C238" s="82" t="s">
        <v>9342</v>
      </c>
      <c r="D238" s="83">
        <v>150.721</v>
      </c>
      <c r="E238" s="83" t="s">
        <v>590</v>
      </c>
      <c r="F238" s="84" t="s">
        <v>9343</v>
      </c>
      <c r="G238" s="84" t="s">
        <v>9344</v>
      </c>
      <c r="H238" s="81" t="s">
        <v>9345</v>
      </c>
      <c r="I238" s="81">
        <v>1</v>
      </c>
      <c r="J238" s="81">
        <v>1</v>
      </c>
      <c r="K238" s="81" t="s">
        <v>9346</v>
      </c>
      <c r="L238" s="81" t="s">
        <v>22</v>
      </c>
      <c r="M238" s="85">
        <v>2011</v>
      </c>
      <c r="N238" s="86" t="s">
        <v>9347</v>
      </c>
    </row>
    <row r="239" spans="1:15" ht="19.95" customHeight="1">
      <c r="A239" s="81">
        <v>244</v>
      </c>
      <c r="B239" s="81" t="s">
        <v>14</v>
      </c>
      <c r="C239" s="82" t="s">
        <v>9260</v>
      </c>
      <c r="D239" s="83">
        <v>305.42009999999999</v>
      </c>
      <c r="E239" s="83" t="s">
        <v>9261</v>
      </c>
      <c r="F239" s="84" t="s">
        <v>9262</v>
      </c>
      <c r="G239" s="84" t="s">
        <v>9263</v>
      </c>
      <c r="H239" s="81" t="s">
        <v>9264</v>
      </c>
      <c r="I239" s="81">
        <v>1</v>
      </c>
      <c r="J239" s="81">
        <v>1</v>
      </c>
      <c r="K239" s="81" t="s">
        <v>9265</v>
      </c>
      <c r="L239" s="81" t="s">
        <v>22</v>
      </c>
      <c r="M239" s="85">
        <v>2011</v>
      </c>
      <c r="N239" s="86" t="s">
        <v>9266</v>
      </c>
    </row>
    <row r="240" spans="1:15" ht="19.95" customHeight="1">
      <c r="A240" s="81">
        <v>22</v>
      </c>
      <c r="B240" s="81" t="s">
        <v>14</v>
      </c>
      <c r="C240" s="82" t="s">
        <v>7936</v>
      </c>
      <c r="D240" s="83">
        <v>364.3496073</v>
      </c>
      <c r="E240" s="83" t="s">
        <v>7937</v>
      </c>
      <c r="F240" s="84" t="s">
        <v>7938</v>
      </c>
      <c r="G240" s="84" t="s">
        <v>7939</v>
      </c>
      <c r="H240" s="81" t="s">
        <v>7940</v>
      </c>
      <c r="I240" s="81">
        <v>1</v>
      </c>
      <c r="J240" s="81">
        <v>1</v>
      </c>
      <c r="K240" s="81" t="s">
        <v>7941</v>
      </c>
      <c r="L240" s="81" t="s">
        <v>22</v>
      </c>
      <c r="M240" s="85">
        <v>2011</v>
      </c>
      <c r="N240" s="86" t="s">
        <v>7942</v>
      </c>
    </row>
    <row r="241" spans="1:15" ht="19.95" customHeight="1">
      <c r="A241" s="81">
        <v>64</v>
      </c>
      <c r="B241" s="81" t="s">
        <v>14</v>
      </c>
      <c r="C241" s="82" t="s">
        <v>5929</v>
      </c>
      <c r="D241" s="83">
        <v>294.3</v>
      </c>
      <c r="E241" s="83" t="s">
        <v>8191</v>
      </c>
      <c r="F241" s="84" t="s">
        <v>8192</v>
      </c>
      <c r="G241" s="84" t="s">
        <v>8193</v>
      </c>
      <c r="H241" s="81" t="s">
        <v>8194</v>
      </c>
      <c r="I241" s="81">
        <v>1</v>
      </c>
      <c r="J241" s="81">
        <v>1</v>
      </c>
      <c r="K241" s="81" t="s">
        <v>8195</v>
      </c>
      <c r="L241" s="81" t="s">
        <v>22</v>
      </c>
      <c r="M241" s="85">
        <v>2012</v>
      </c>
      <c r="N241" s="86" t="s">
        <v>8196</v>
      </c>
    </row>
    <row r="242" spans="1:15" ht="19.95" customHeight="1">
      <c r="A242" s="81">
        <v>211</v>
      </c>
      <c r="B242" s="81" t="s">
        <v>14</v>
      </c>
      <c r="C242" s="82" t="s">
        <v>9063</v>
      </c>
      <c r="D242" s="83">
        <v>796.07</v>
      </c>
      <c r="E242" s="83" t="s">
        <v>8365</v>
      </c>
      <c r="F242" s="84" t="s">
        <v>9064</v>
      </c>
      <c r="G242" s="84" t="s">
        <v>9065</v>
      </c>
      <c r="H242" s="81" t="s">
        <v>9066</v>
      </c>
      <c r="I242" s="81">
        <v>1</v>
      </c>
      <c r="J242" s="81">
        <v>1</v>
      </c>
      <c r="K242" s="81" t="s">
        <v>9067</v>
      </c>
      <c r="L242" s="81" t="s">
        <v>22</v>
      </c>
      <c r="M242" s="85">
        <v>2014</v>
      </c>
      <c r="N242" s="86" t="s">
        <v>9068</v>
      </c>
    </row>
    <row r="243" spans="1:15" ht="19.95" customHeight="1">
      <c r="A243" s="81">
        <v>20</v>
      </c>
      <c r="B243" s="81" t="s">
        <v>14</v>
      </c>
      <c r="C243" s="82" t="s">
        <v>7486</v>
      </c>
      <c r="D243" s="83">
        <v>808.00936999999999</v>
      </c>
      <c r="E243" s="83" t="s">
        <v>7924</v>
      </c>
      <c r="F243" s="84" t="s">
        <v>7925</v>
      </c>
      <c r="G243" s="84" t="s">
        <v>7926</v>
      </c>
      <c r="H243" s="81" t="s">
        <v>7927</v>
      </c>
      <c r="I243" s="81">
        <v>1</v>
      </c>
      <c r="J243" s="81">
        <v>4</v>
      </c>
      <c r="K243" s="81" t="s">
        <v>7928</v>
      </c>
      <c r="L243" s="81" t="s">
        <v>22</v>
      </c>
      <c r="M243" s="85">
        <v>2014</v>
      </c>
      <c r="N243" s="86" t="s">
        <v>7929</v>
      </c>
    </row>
    <row r="244" spans="1:15" ht="19.95" customHeight="1">
      <c r="A244" s="81">
        <v>23</v>
      </c>
      <c r="B244" s="81" t="s">
        <v>14</v>
      </c>
      <c r="C244" s="82" t="s">
        <v>7486</v>
      </c>
      <c r="D244" s="83">
        <v>808</v>
      </c>
      <c r="E244" s="83" t="s">
        <v>7943</v>
      </c>
      <c r="F244" s="84" t="s">
        <v>7944</v>
      </c>
      <c r="G244" s="84" t="s">
        <v>7945</v>
      </c>
      <c r="H244" s="81" t="s">
        <v>7946</v>
      </c>
      <c r="I244" s="81">
        <v>1</v>
      </c>
      <c r="J244" s="81">
        <v>1</v>
      </c>
      <c r="K244" s="81" t="s">
        <v>7947</v>
      </c>
      <c r="L244" s="81" t="s">
        <v>22</v>
      </c>
      <c r="M244" s="85">
        <v>2014</v>
      </c>
      <c r="N244" s="86" t="s">
        <v>7948</v>
      </c>
    </row>
    <row r="245" spans="1:15" ht="19.95" customHeight="1">
      <c r="A245" s="81">
        <v>214</v>
      </c>
      <c r="B245" s="81" t="s">
        <v>14</v>
      </c>
      <c r="C245" s="82" t="s">
        <v>7486</v>
      </c>
      <c r="D245" s="83">
        <v>302.23099999999999</v>
      </c>
      <c r="E245" s="83" t="s">
        <v>1184</v>
      </c>
      <c r="F245" s="84" t="s">
        <v>9080</v>
      </c>
      <c r="G245" s="84" t="s">
        <v>9081</v>
      </c>
      <c r="H245" s="81" t="s">
        <v>9082</v>
      </c>
      <c r="I245" s="81">
        <v>1</v>
      </c>
      <c r="J245" s="81">
        <v>1</v>
      </c>
      <c r="K245" s="81" t="s">
        <v>9083</v>
      </c>
      <c r="L245" s="81" t="s">
        <v>22</v>
      </c>
      <c r="M245" s="85">
        <v>2014</v>
      </c>
      <c r="N245" s="86" t="s">
        <v>9084</v>
      </c>
    </row>
    <row r="246" spans="1:15" ht="19.95" customHeight="1">
      <c r="A246" s="81">
        <v>235</v>
      </c>
      <c r="B246" s="81" t="s">
        <v>14</v>
      </c>
      <c r="C246" s="82" t="s">
        <v>7486</v>
      </c>
      <c r="D246" s="83">
        <v>302.23099999999999</v>
      </c>
      <c r="E246" s="83" t="s">
        <v>9205</v>
      </c>
      <c r="F246" s="84" t="s">
        <v>9206</v>
      </c>
      <c r="G246" s="84" t="s">
        <v>9207</v>
      </c>
      <c r="H246" s="81" t="s">
        <v>9208</v>
      </c>
      <c r="I246" s="81">
        <v>1</v>
      </c>
      <c r="J246" s="81">
        <v>1</v>
      </c>
      <c r="K246" s="81" t="s">
        <v>9209</v>
      </c>
      <c r="L246" s="81" t="s">
        <v>22</v>
      </c>
      <c r="M246" s="85">
        <v>2014</v>
      </c>
      <c r="N246" s="86" t="s">
        <v>9210</v>
      </c>
    </row>
    <row r="247" spans="1:15" ht="19.95" customHeight="1">
      <c r="A247" s="81">
        <v>121</v>
      </c>
      <c r="B247" s="81" t="s">
        <v>14</v>
      </c>
      <c r="C247" s="82" t="s">
        <v>7486</v>
      </c>
      <c r="D247" s="83">
        <v>577</v>
      </c>
      <c r="E247" s="83" t="s">
        <v>8533</v>
      </c>
      <c r="F247" s="84" t="s">
        <v>8534</v>
      </c>
      <c r="G247" s="84" t="s">
        <v>8535</v>
      </c>
      <c r="H247" s="81" t="s">
        <v>8536</v>
      </c>
      <c r="I247" s="81">
        <v>1</v>
      </c>
      <c r="J247" s="81">
        <v>1</v>
      </c>
      <c r="K247" s="81" t="s">
        <v>4124</v>
      </c>
      <c r="L247" s="81" t="s">
        <v>22</v>
      </c>
      <c r="M247" s="85">
        <v>2013</v>
      </c>
      <c r="N247" s="86" t="s">
        <v>8537</v>
      </c>
    </row>
    <row r="248" spans="1:15" ht="19.95" customHeight="1">
      <c r="A248" s="81">
        <v>215</v>
      </c>
      <c r="B248" s="81" t="s">
        <v>14</v>
      </c>
      <c r="C248" s="82" t="s">
        <v>7486</v>
      </c>
      <c r="D248" s="83">
        <v>153.12</v>
      </c>
      <c r="E248" s="83" t="s">
        <v>4888</v>
      </c>
      <c r="F248" s="84" t="s">
        <v>9085</v>
      </c>
      <c r="G248" s="84" t="s">
        <v>9086</v>
      </c>
      <c r="H248" s="81" t="s">
        <v>9087</v>
      </c>
      <c r="I248" s="81">
        <v>1</v>
      </c>
      <c r="J248" s="81">
        <v>1</v>
      </c>
      <c r="K248" s="81" t="s">
        <v>9088</v>
      </c>
      <c r="L248" s="81" t="s">
        <v>22</v>
      </c>
      <c r="M248" s="85">
        <v>2012</v>
      </c>
      <c r="N248" s="86" t="s">
        <v>9089</v>
      </c>
    </row>
    <row r="249" spans="1:15" ht="19.95" customHeight="1">
      <c r="A249" s="81">
        <v>146</v>
      </c>
      <c r="B249" s="81" t="s">
        <v>14</v>
      </c>
      <c r="C249" s="82" t="s">
        <v>8688</v>
      </c>
      <c r="D249" s="83">
        <v>616.89</v>
      </c>
      <c r="E249" s="83" t="s">
        <v>8689</v>
      </c>
      <c r="F249" s="84" t="s">
        <v>8690</v>
      </c>
      <c r="G249" s="84" t="s">
        <v>8691</v>
      </c>
      <c r="H249" s="81" t="s">
        <v>8692</v>
      </c>
      <c r="I249" s="81">
        <v>1</v>
      </c>
      <c r="J249" s="81">
        <v>1</v>
      </c>
      <c r="K249" s="81" t="s">
        <v>8693</v>
      </c>
      <c r="L249" s="81" t="s">
        <v>22</v>
      </c>
      <c r="M249" s="85">
        <v>2014</v>
      </c>
      <c r="N249" s="86" t="s">
        <v>8694</v>
      </c>
    </row>
    <row r="250" spans="1:15" ht="19.95" customHeight="1">
      <c r="A250" s="81">
        <v>23</v>
      </c>
      <c r="B250" s="81" t="s">
        <v>14</v>
      </c>
      <c r="C250" s="81" t="s">
        <v>8688</v>
      </c>
      <c r="D250" s="87">
        <v>616.89800000000002</v>
      </c>
      <c r="E250" s="81" t="s">
        <v>9481</v>
      </c>
      <c r="F250" s="87" t="s">
        <v>9482</v>
      </c>
      <c r="G250" s="88">
        <v>9780415579520</v>
      </c>
      <c r="H250" s="88" t="s">
        <v>9483</v>
      </c>
      <c r="I250" s="89">
        <v>1</v>
      </c>
      <c r="J250" s="89">
        <v>2</v>
      </c>
      <c r="K250" s="82" t="s">
        <v>9484</v>
      </c>
      <c r="L250" s="81" t="s">
        <v>22</v>
      </c>
      <c r="M250" s="85">
        <v>2013</v>
      </c>
      <c r="N250" s="90" t="s">
        <v>9485</v>
      </c>
      <c r="O250" s="91" t="s">
        <v>9622</v>
      </c>
    </row>
    <row r="251" spans="1:15" ht="19.95" customHeight="1">
      <c r="A251" s="81">
        <v>32</v>
      </c>
      <c r="B251" s="81" t="s">
        <v>14</v>
      </c>
      <c r="C251" s="81" t="s">
        <v>8688</v>
      </c>
      <c r="D251" s="87">
        <v>616.89</v>
      </c>
      <c r="E251" s="81" t="s">
        <v>9529</v>
      </c>
      <c r="F251" s="87" t="s">
        <v>9530</v>
      </c>
      <c r="G251" s="88">
        <v>9780415570404</v>
      </c>
      <c r="H251" s="88" t="s">
        <v>9531</v>
      </c>
      <c r="I251" s="89">
        <v>1</v>
      </c>
      <c r="J251" s="89">
        <v>1</v>
      </c>
      <c r="K251" s="81" t="s">
        <v>9532</v>
      </c>
      <c r="L251" s="81" t="s">
        <v>22</v>
      </c>
      <c r="M251" s="85">
        <v>2013</v>
      </c>
      <c r="N251" s="90" t="s">
        <v>9533</v>
      </c>
      <c r="O251" s="91" t="s">
        <v>9622</v>
      </c>
    </row>
    <row r="252" spans="1:15" ht="19.95" customHeight="1">
      <c r="A252" s="81">
        <v>35</v>
      </c>
      <c r="B252" s="81" t="s">
        <v>14</v>
      </c>
      <c r="C252" s="81" t="s">
        <v>8688</v>
      </c>
      <c r="D252" s="87">
        <v>616.89146500000004</v>
      </c>
      <c r="E252" s="81" t="s">
        <v>9545</v>
      </c>
      <c r="F252" s="87" t="s">
        <v>9546</v>
      </c>
      <c r="G252" s="88">
        <v>9780415516617</v>
      </c>
      <c r="H252" s="88" t="s">
        <v>9547</v>
      </c>
      <c r="I252" s="89">
        <v>1</v>
      </c>
      <c r="J252" s="89">
        <v>1</v>
      </c>
      <c r="K252" s="82" t="s">
        <v>9548</v>
      </c>
      <c r="L252" s="81" t="s">
        <v>22</v>
      </c>
      <c r="M252" s="85">
        <v>2013</v>
      </c>
      <c r="N252" s="90" t="s">
        <v>9549</v>
      </c>
      <c r="O252" s="91" t="s">
        <v>9622</v>
      </c>
    </row>
    <row r="253" spans="1:15" ht="19.95" customHeight="1">
      <c r="A253" s="81">
        <v>96</v>
      </c>
      <c r="B253" s="81" t="s">
        <v>14</v>
      </c>
      <c r="C253" s="82" t="s">
        <v>8382</v>
      </c>
      <c r="D253" s="83">
        <v>370.8664</v>
      </c>
      <c r="E253" s="83" t="s">
        <v>8383</v>
      </c>
      <c r="F253" s="84" t="s">
        <v>8384</v>
      </c>
      <c r="G253" s="84" t="s">
        <v>8385</v>
      </c>
      <c r="H253" s="81" t="s">
        <v>8386</v>
      </c>
      <c r="I253" s="81">
        <v>1</v>
      </c>
      <c r="J253" s="81">
        <v>1</v>
      </c>
      <c r="K253" s="81" t="s">
        <v>8387</v>
      </c>
      <c r="L253" s="81" t="s">
        <v>22</v>
      </c>
      <c r="M253" s="85">
        <v>2013</v>
      </c>
      <c r="N253" s="86" t="s">
        <v>8388</v>
      </c>
    </row>
    <row r="254" spans="1:15" ht="19.95" customHeight="1">
      <c r="A254" s="81">
        <v>15</v>
      </c>
      <c r="B254" s="81" t="s">
        <v>14</v>
      </c>
      <c r="C254" s="82" t="s">
        <v>7893</v>
      </c>
      <c r="D254" s="83">
        <v>370.113</v>
      </c>
      <c r="E254" s="83" t="s">
        <v>7894</v>
      </c>
      <c r="F254" s="84" t="s">
        <v>7895</v>
      </c>
      <c r="G254" s="84" t="s">
        <v>7896</v>
      </c>
      <c r="H254" s="81" t="s">
        <v>7897</v>
      </c>
      <c r="I254" s="81">
        <v>1</v>
      </c>
      <c r="J254" s="81">
        <v>1</v>
      </c>
      <c r="K254" s="81" t="s">
        <v>7898</v>
      </c>
      <c r="L254" s="81" t="s">
        <v>22</v>
      </c>
      <c r="M254" s="85">
        <v>2014</v>
      </c>
      <c r="N254" s="86" t="s">
        <v>7899</v>
      </c>
    </row>
    <row r="255" spans="1:15" ht="19.95" customHeight="1">
      <c r="A255" s="81">
        <v>126</v>
      </c>
      <c r="B255" s="81" t="s">
        <v>14</v>
      </c>
      <c r="C255" s="82" t="s">
        <v>8561</v>
      </c>
      <c r="D255" s="83">
        <v>372.6</v>
      </c>
      <c r="E255" s="83" t="s">
        <v>800</v>
      </c>
      <c r="F255" s="84" t="s">
        <v>8562</v>
      </c>
      <c r="G255" s="84" t="s">
        <v>8563</v>
      </c>
      <c r="H255" s="81" t="s">
        <v>8564</v>
      </c>
      <c r="I255" s="81">
        <v>1</v>
      </c>
      <c r="J255" s="81">
        <v>1</v>
      </c>
      <c r="K255" s="81" t="s">
        <v>8565</v>
      </c>
      <c r="L255" s="81" t="s">
        <v>22</v>
      </c>
      <c r="M255" s="85">
        <v>2014</v>
      </c>
      <c r="N255" s="86" t="s">
        <v>8566</v>
      </c>
    </row>
    <row r="256" spans="1:15" ht="19.95" customHeight="1">
      <c r="A256" s="81">
        <v>209</v>
      </c>
      <c r="B256" s="81" t="s">
        <v>14</v>
      </c>
      <c r="C256" s="82" t="s">
        <v>8561</v>
      </c>
      <c r="D256" s="83">
        <v>808.04207120000001</v>
      </c>
      <c r="E256" s="83" t="s">
        <v>9051</v>
      </c>
      <c r="F256" s="84" t="s">
        <v>9052</v>
      </c>
      <c r="G256" s="84" t="s">
        <v>9053</v>
      </c>
      <c r="H256" s="81" t="s">
        <v>9054</v>
      </c>
      <c r="I256" s="81">
        <v>1</v>
      </c>
      <c r="J256" s="81">
        <v>1</v>
      </c>
      <c r="K256" s="81" t="s">
        <v>9055</v>
      </c>
      <c r="L256" s="81" t="s">
        <v>22</v>
      </c>
      <c r="M256" s="85">
        <v>2014</v>
      </c>
      <c r="N256" s="86" t="s">
        <v>9056</v>
      </c>
    </row>
    <row r="257" spans="1:15" ht="19.95" customHeight="1">
      <c r="A257" s="81">
        <v>93</v>
      </c>
      <c r="B257" s="81" t="s">
        <v>14</v>
      </c>
      <c r="C257" s="82" t="s">
        <v>8364</v>
      </c>
      <c r="D257" s="83">
        <v>796.07100000000003</v>
      </c>
      <c r="E257" s="83" t="s">
        <v>8365</v>
      </c>
      <c r="F257" s="84" t="s">
        <v>8366</v>
      </c>
      <c r="G257" s="84" t="s">
        <v>8367</v>
      </c>
      <c r="H257" s="81" t="s">
        <v>8368</v>
      </c>
      <c r="I257" s="81">
        <v>1</v>
      </c>
      <c r="J257" s="81">
        <v>1</v>
      </c>
      <c r="K257" s="81" t="s">
        <v>8369</v>
      </c>
      <c r="L257" s="81" t="s">
        <v>22</v>
      </c>
      <c r="M257" s="85">
        <v>2012</v>
      </c>
      <c r="N257" s="86" t="s">
        <v>8370</v>
      </c>
    </row>
    <row r="258" spans="1:15" ht="19.95" customHeight="1">
      <c r="A258" s="81">
        <v>108</v>
      </c>
      <c r="B258" s="81" t="s">
        <v>14</v>
      </c>
      <c r="C258" s="82" t="s">
        <v>8454</v>
      </c>
      <c r="D258" s="83">
        <v>361.30684000000002</v>
      </c>
      <c r="E258" s="83" t="s">
        <v>4284</v>
      </c>
      <c r="F258" s="84" t="s">
        <v>8455</v>
      </c>
      <c r="G258" s="84" t="s">
        <v>8456</v>
      </c>
      <c r="H258" s="81" t="s">
        <v>8457</v>
      </c>
      <c r="I258" s="81">
        <v>1</v>
      </c>
      <c r="J258" s="81">
        <v>1</v>
      </c>
      <c r="K258" s="81" t="s">
        <v>8458</v>
      </c>
      <c r="L258" s="81" t="s">
        <v>22</v>
      </c>
      <c r="M258" s="85">
        <v>2013</v>
      </c>
      <c r="N258" s="86" t="s">
        <v>8459</v>
      </c>
    </row>
    <row r="259" spans="1:15" ht="19.95" customHeight="1">
      <c r="A259" s="81">
        <v>132</v>
      </c>
      <c r="B259" s="81" t="s">
        <v>14</v>
      </c>
      <c r="C259" s="82" t="s">
        <v>1091</v>
      </c>
      <c r="D259" s="83">
        <v>361</v>
      </c>
      <c r="E259" s="83" t="s">
        <v>8600</v>
      </c>
      <c r="F259" s="84" t="s">
        <v>8601</v>
      </c>
      <c r="G259" s="84" t="s">
        <v>8602</v>
      </c>
      <c r="H259" s="81" t="s">
        <v>8603</v>
      </c>
      <c r="I259" s="81">
        <v>1</v>
      </c>
      <c r="J259" s="81">
        <v>1</v>
      </c>
      <c r="K259" s="81" t="s">
        <v>8604</v>
      </c>
      <c r="L259" s="81" t="s">
        <v>22</v>
      </c>
      <c r="M259" s="85">
        <v>2014</v>
      </c>
      <c r="N259" s="86" t="s">
        <v>8605</v>
      </c>
    </row>
    <row r="260" spans="1:15" ht="19.95" customHeight="1">
      <c r="A260" s="81">
        <v>14</v>
      </c>
      <c r="B260" s="81" t="s">
        <v>14</v>
      </c>
      <c r="C260" s="82" t="s">
        <v>7887</v>
      </c>
      <c r="D260" s="83">
        <v>361.4</v>
      </c>
      <c r="E260" s="83" t="s">
        <v>2453</v>
      </c>
      <c r="F260" s="84" t="s">
        <v>7888</v>
      </c>
      <c r="G260" s="84" t="s">
        <v>7889</v>
      </c>
      <c r="H260" s="81" t="s">
        <v>7890</v>
      </c>
      <c r="I260" s="81">
        <v>1</v>
      </c>
      <c r="J260" s="81">
        <v>3</v>
      </c>
      <c r="K260" s="81" t="s">
        <v>7891</v>
      </c>
      <c r="L260" s="81" t="s">
        <v>22</v>
      </c>
      <c r="M260" s="85">
        <v>2014</v>
      </c>
      <c r="N260" s="86" t="s">
        <v>7892</v>
      </c>
    </row>
    <row r="261" spans="1:15" ht="19.95" customHeight="1">
      <c r="A261" s="81">
        <v>40</v>
      </c>
      <c r="B261" s="81" t="s">
        <v>14</v>
      </c>
      <c r="C261" s="82" t="s">
        <v>7887</v>
      </c>
      <c r="D261" s="83">
        <v>361.32</v>
      </c>
      <c r="E261" s="83" t="s">
        <v>4284</v>
      </c>
      <c r="F261" s="84" t="s">
        <v>8047</v>
      </c>
      <c r="G261" s="84" t="s">
        <v>8048</v>
      </c>
      <c r="H261" s="81" t="s">
        <v>8049</v>
      </c>
      <c r="I261" s="81">
        <v>1</v>
      </c>
      <c r="J261" s="81">
        <v>1</v>
      </c>
      <c r="K261" s="81" t="s">
        <v>8050</v>
      </c>
      <c r="L261" s="81" t="s">
        <v>22</v>
      </c>
      <c r="M261" s="85">
        <v>2014</v>
      </c>
      <c r="N261" s="86" t="s">
        <v>8051</v>
      </c>
    </row>
    <row r="262" spans="1:15" ht="19.95" customHeight="1">
      <c r="A262" s="81">
        <v>3</v>
      </c>
      <c r="B262" s="81" t="s">
        <v>14</v>
      </c>
      <c r="C262" s="81" t="s">
        <v>9373</v>
      </c>
      <c r="D262" s="87">
        <v>340.11500000000001</v>
      </c>
      <c r="E262" s="81" t="s">
        <v>9374</v>
      </c>
      <c r="F262" s="87" t="s">
        <v>9375</v>
      </c>
      <c r="G262" s="88">
        <v>9780415858960</v>
      </c>
      <c r="H262" s="88" t="s">
        <v>9376</v>
      </c>
      <c r="I262" s="89">
        <v>1</v>
      </c>
      <c r="J262" s="89">
        <v>2</v>
      </c>
      <c r="K262" s="92" t="s">
        <v>9377</v>
      </c>
      <c r="L262" s="81" t="s">
        <v>22</v>
      </c>
      <c r="M262" s="85">
        <v>2014</v>
      </c>
      <c r="N262" s="90" t="s">
        <v>9378</v>
      </c>
      <c r="O262" s="91" t="s">
        <v>9622</v>
      </c>
    </row>
    <row r="263" spans="1:15" ht="19.95" customHeight="1">
      <c r="A263" s="81">
        <v>9</v>
      </c>
      <c r="B263" s="81" t="s">
        <v>14</v>
      </c>
      <c r="C263" s="81" t="s">
        <v>9408</v>
      </c>
      <c r="D263" s="87">
        <v>302.2</v>
      </c>
      <c r="E263" s="81" t="s">
        <v>9409</v>
      </c>
      <c r="F263" s="87" t="s">
        <v>9410</v>
      </c>
      <c r="G263" s="88">
        <v>9780415503389</v>
      </c>
      <c r="H263" s="88" t="s">
        <v>9411</v>
      </c>
      <c r="I263" s="89">
        <v>1</v>
      </c>
      <c r="J263" s="89">
        <v>1</v>
      </c>
      <c r="K263" s="81" t="s">
        <v>9412</v>
      </c>
      <c r="L263" s="81" t="s">
        <v>22</v>
      </c>
      <c r="M263" s="85">
        <v>2014</v>
      </c>
      <c r="N263" s="90" t="s">
        <v>9413</v>
      </c>
      <c r="O263" s="91" t="s">
        <v>9622</v>
      </c>
    </row>
    <row r="264" spans="1:15" ht="19.95" customHeight="1">
      <c r="A264" s="81">
        <v>140</v>
      </c>
      <c r="B264" s="81" t="s">
        <v>14</v>
      </c>
      <c r="C264" s="82" t="s">
        <v>7525</v>
      </c>
      <c r="D264" s="83">
        <v>6.7539999999999996</v>
      </c>
      <c r="E264" s="83" t="s">
        <v>8651</v>
      </c>
      <c r="F264" s="84" t="s">
        <v>8652</v>
      </c>
      <c r="G264" s="84" t="s">
        <v>8653</v>
      </c>
      <c r="H264" s="81" t="s">
        <v>8654</v>
      </c>
      <c r="I264" s="81">
        <v>1</v>
      </c>
      <c r="J264" s="81">
        <v>1</v>
      </c>
      <c r="K264" s="81" t="s">
        <v>8655</v>
      </c>
      <c r="L264" s="81" t="s">
        <v>22</v>
      </c>
      <c r="M264" s="85">
        <v>2014</v>
      </c>
      <c r="N264" s="86" t="s">
        <v>8656</v>
      </c>
    </row>
    <row r="265" spans="1:15" ht="19.95" customHeight="1">
      <c r="A265" s="81">
        <v>222</v>
      </c>
      <c r="B265" s="81" t="s">
        <v>14</v>
      </c>
      <c r="C265" s="82" t="s">
        <v>447</v>
      </c>
      <c r="D265" s="83">
        <v>306.483</v>
      </c>
      <c r="E265" s="83" t="s">
        <v>9129</v>
      </c>
      <c r="F265" s="84" t="s">
        <v>9130</v>
      </c>
      <c r="G265" s="84" t="s">
        <v>9131</v>
      </c>
      <c r="H265" s="81" t="s">
        <v>9132</v>
      </c>
      <c r="I265" s="81">
        <v>1</v>
      </c>
      <c r="J265" s="81">
        <v>1</v>
      </c>
      <c r="K265" s="81" t="s">
        <v>9133</v>
      </c>
      <c r="L265" s="81" t="s">
        <v>22</v>
      </c>
      <c r="M265" s="85">
        <v>2012</v>
      </c>
      <c r="N265" s="86" t="s">
        <v>9134</v>
      </c>
    </row>
    <row r="266" spans="1:15" ht="19.95" customHeight="1">
      <c r="A266" s="81">
        <v>138</v>
      </c>
      <c r="B266" s="81" t="s">
        <v>14</v>
      </c>
      <c r="C266" s="82" t="s">
        <v>8637</v>
      </c>
      <c r="D266" s="83">
        <v>363.73874709590001</v>
      </c>
      <c r="E266" s="83" t="s">
        <v>8638</v>
      </c>
      <c r="F266" s="84" t="s">
        <v>8639</v>
      </c>
      <c r="G266" s="84" t="s">
        <v>8640</v>
      </c>
      <c r="H266" s="81" t="s">
        <v>8641</v>
      </c>
      <c r="I266" s="81">
        <v>1</v>
      </c>
      <c r="J266" s="81">
        <v>1</v>
      </c>
      <c r="K266" s="81" t="s">
        <v>8642</v>
      </c>
      <c r="L266" s="81" t="s">
        <v>22</v>
      </c>
      <c r="M266" s="85">
        <v>2013</v>
      </c>
      <c r="N266" s="86" t="s">
        <v>8643</v>
      </c>
    </row>
    <row r="267" spans="1:15" ht="19.95" customHeight="1">
      <c r="A267" s="81">
        <v>161</v>
      </c>
      <c r="B267" s="81" t="s">
        <v>14</v>
      </c>
      <c r="C267" s="82" t="s">
        <v>8637</v>
      </c>
      <c r="D267" s="83">
        <v>327.59570000000002</v>
      </c>
      <c r="E267" s="83" t="s">
        <v>8773</v>
      </c>
      <c r="F267" s="84" t="s">
        <v>8774</v>
      </c>
      <c r="G267" s="84" t="s">
        <v>8775</v>
      </c>
      <c r="H267" s="81" t="s">
        <v>8776</v>
      </c>
      <c r="I267" s="81">
        <v>1</v>
      </c>
      <c r="J267" s="81">
        <v>1</v>
      </c>
      <c r="K267" s="81" t="s">
        <v>8777</v>
      </c>
      <c r="L267" s="81" t="s">
        <v>22</v>
      </c>
      <c r="M267" s="85">
        <v>2013</v>
      </c>
      <c r="N267" s="86" t="s">
        <v>8778</v>
      </c>
    </row>
    <row r="268" spans="1:15" ht="19.95" customHeight="1">
      <c r="A268" s="81">
        <v>152</v>
      </c>
      <c r="B268" s="81" t="s">
        <v>14</v>
      </c>
      <c r="C268" s="82" t="s">
        <v>1137</v>
      </c>
      <c r="D268" s="83">
        <v>297.09593000000001</v>
      </c>
      <c r="E268" s="83" t="s">
        <v>8720</v>
      </c>
      <c r="F268" s="84" t="s">
        <v>8721</v>
      </c>
      <c r="G268" s="84" t="s">
        <v>8722</v>
      </c>
      <c r="H268" s="81" t="s">
        <v>8723</v>
      </c>
      <c r="I268" s="81">
        <v>1</v>
      </c>
      <c r="J268" s="81">
        <v>1</v>
      </c>
      <c r="K268" s="81" t="s">
        <v>8724</v>
      </c>
      <c r="L268" s="81" t="s">
        <v>22</v>
      </c>
      <c r="M268" s="85">
        <v>2014</v>
      </c>
      <c r="N268" s="86" t="s">
        <v>8725</v>
      </c>
    </row>
    <row r="269" spans="1:15" ht="19.95" customHeight="1">
      <c r="A269" s="81">
        <v>224</v>
      </c>
      <c r="B269" s="81" t="s">
        <v>14</v>
      </c>
      <c r="C269" s="82" t="s">
        <v>9140</v>
      </c>
      <c r="D269" s="83">
        <v>70.449796000000006</v>
      </c>
      <c r="E269" s="83" t="s">
        <v>9141</v>
      </c>
      <c r="F269" s="84" t="s">
        <v>9142</v>
      </c>
      <c r="G269" s="84" t="s">
        <v>9143</v>
      </c>
      <c r="H269" s="81" t="s">
        <v>9144</v>
      </c>
      <c r="I269" s="81">
        <v>1</v>
      </c>
      <c r="J269" s="81">
        <v>1</v>
      </c>
      <c r="K269" s="81" t="s">
        <v>9145</v>
      </c>
      <c r="L269" s="81" t="s">
        <v>22</v>
      </c>
      <c r="M269" s="85">
        <v>2012</v>
      </c>
      <c r="N269" s="86" t="s">
        <v>9146</v>
      </c>
    </row>
    <row r="270" spans="1:15" ht="19.95" customHeight="1">
      <c r="A270" s="81">
        <v>221</v>
      </c>
      <c r="B270" s="81" t="s">
        <v>14</v>
      </c>
      <c r="C270" s="82" t="s">
        <v>9122</v>
      </c>
      <c r="D270" s="83">
        <v>791.43657900000005</v>
      </c>
      <c r="E270" s="83" t="s">
        <v>9123</v>
      </c>
      <c r="F270" s="84" t="s">
        <v>9124</v>
      </c>
      <c r="G270" s="84" t="s">
        <v>9125</v>
      </c>
      <c r="H270" s="81" t="s">
        <v>9126</v>
      </c>
      <c r="I270" s="81">
        <v>1</v>
      </c>
      <c r="J270" s="81">
        <v>1</v>
      </c>
      <c r="K270" s="81" t="s">
        <v>9127</v>
      </c>
      <c r="L270" s="81" t="s">
        <v>22</v>
      </c>
      <c r="M270" s="85">
        <v>2013</v>
      </c>
      <c r="N270" s="86" t="s">
        <v>9128</v>
      </c>
    </row>
    <row r="271" spans="1:15" ht="19.95" customHeight="1">
      <c r="A271" s="81">
        <v>162</v>
      </c>
      <c r="B271" s="81" t="s">
        <v>14</v>
      </c>
      <c r="C271" s="82" t="s">
        <v>6178</v>
      </c>
      <c r="D271" s="83">
        <v>658.40120000000002</v>
      </c>
      <c r="E271" s="83" t="s">
        <v>2033</v>
      </c>
      <c r="F271" s="84" t="s">
        <v>8779</v>
      </c>
      <c r="G271" s="84" t="s">
        <v>8780</v>
      </c>
      <c r="H271" s="81" t="s">
        <v>8781</v>
      </c>
      <c r="I271" s="81">
        <v>1</v>
      </c>
      <c r="J271" s="81">
        <v>1</v>
      </c>
      <c r="K271" s="81" t="s">
        <v>8782</v>
      </c>
      <c r="L271" s="81" t="s">
        <v>22</v>
      </c>
      <c r="M271" s="85">
        <v>2014</v>
      </c>
      <c r="N271" s="86" t="s">
        <v>8783</v>
      </c>
    </row>
    <row r="272" spans="1:15" ht="19.95" customHeight="1">
      <c r="A272" s="81">
        <v>33</v>
      </c>
      <c r="B272" s="81" t="s">
        <v>14</v>
      </c>
      <c r="C272" s="81" t="s">
        <v>6178</v>
      </c>
      <c r="D272" s="87">
        <v>796.06</v>
      </c>
      <c r="E272" s="81" t="s">
        <v>9534</v>
      </c>
      <c r="F272" s="87" t="s">
        <v>9535</v>
      </c>
      <c r="G272" s="88">
        <v>9780415532846</v>
      </c>
      <c r="H272" s="88" t="s">
        <v>9536</v>
      </c>
      <c r="I272" s="89">
        <v>1</v>
      </c>
      <c r="J272" s="89">
        <v>1</v>
      </c>
      <c r="K272" s="81" t="s">
        <v>9537</v>
      </c>
      <c r="L272" s="81" t="s">
        <v>22</v>
      </c>
      <c r="M272" s="85">
        <v>2013</v>
      </c>
      <c r="N272" s="90" t="s">
        <v>9538</v>
      </c>
      <c r="O272" s="91" t="s">
        <v>9622</v>
      </c>
    </row>
    <row r="273" spans="1:15" ht="19.95" customHeight="1">
      <c r="A273" s="81">
        <v>56</v>
      </c>
      <c r="B273" s="81" t="s">
        <v>14</v>
      </c>
      <c r="C273" s="82" t="s">
        <v>1010</v>
      </c>
      <c r="D273" s="83">
        <v>796.01900000000001</v>
      </c>
      <c r="E273" s="83" t="s">
        <v>1012</v>
      </c>
      <c r="F273" s="84" t="s">
        <v>8145</v>
      </c>
      <c r="G273" s="84" t="s">
        <v>8146</v>
      </c>
      <c r="H273" s="81" t="s">
        <v>8147</v>
      </c>
      <c r="I273" s="81">
        <v>1</v>
      </c>
      <c r="J273" s="81">
        <v>1</v>
      </c>
      <c r="K273" s="81" t="s">
        <v>8148</v>
      </c>
      <c r="L273" s="81" t="s">
        <v>22</v>
      </c>
      <c r="M273" s="85">
        <v>2014</v>
      </c>
      <c r="N273" s="86" t="s">
        <v>8149</v>
      </c>
    </row>
    <row r="274" spans="1:15" ht="19.95" customHeight="1">
      <c r="A274" s="81">
        <v>205</v>
      </c>
      <c r="B274" s="81" t="s">
        <v>14</v>
      </c>
      <c r="C274" s="82" t="s">
        <v>1010</v>
      </c>
      <c r="D274" s="83">
        <v>796.077</v>
      </c>
      <c r="E274" s="83" t="s">
        <v>9026</v>
      </c>
      <c r="F274" s="84" t="s">
        <v>9027</v>
      </c>
      <c r="G274" s="84" t="s">
        <v>9028</v>
      </c>
      <c r="H274" s="81" t="s">
        <v>9029</v>
      </c>
      <c r="I274" s="81">
        <v>1</v>
      </c>
      <c r="J274" s="81">
        <v>1</v>
      </c>
      <c r="K274" s="81" t="s">
        <v>9030</v>
      </c>
      <c r="L274" s="81" t="s">
        <v>22</v>
      </c>
      <c r="M274" s="85">
        <v>2013</v>
      </c>
      <c r="N274" s="86" t="s">
        <v>9031</v>
      </c>
    </row>
    <row r="275" spans="1:15" ht="19.95" customHeight="1">
      <c r="A275" s="81">
        <v>207</v>
      </c>
      <c r="B275" s="81" t="s">
        <v>14</v>
      </c>
      <c r="C275" s="82" t="s">
        <v>9039</v>
      </c>
      <c r="D275" s="83">
        <v>519.50285513300003</v>
      </c>
      <c r="E275" s="83" t="s">
        <v>9040</v>
      </c>
      <c r="F275" s="84" t="s">
        <v>9041</v>
      </c>
      <c r="G275" s="84" t="s">
        <v>9042</v>
      </c>
      <c r="H275" s="81" t="s">
        <v>9043</v>
      </c>
      <c r="I275" s="81">
        <v>1</v>
      </c>
      <c r="J275" s="81">
        <v>1</v>
      </c>
      <c r="K275" s="81" t="s">
        <v>9044</v>
      </c>
      <c r="L275" s="81" t="s">
        <v>22</v>
      </c>
      <c r="M275" s="85">
        <v>2014</v>
      </c>
      <c r="N275" s="86" t="s">
        <v>9045</v>
      </c>
    </row>
    <row r="276" spans="1:15" ht="19.95" customHeight="1">
      <c r="A276" s="81">
        <v>230</v>
      </c>
      <c r="B276" s="81" t="s">
        <v>14</v>
      </c>
      <c r="C276" s="82" t="s">
        <v>7515</v>
      </c>
      <c r="D276" s="83">
        <v>621.3229</v>
      </c>
      <c r="E276" s="83" t="s">
        <v>9177</v>
      </c>
      <c r="F276" s="84" t="s">
        <v>9178</v>
      </c>
      <c r="G276" s="84" t="s">
        <v>9179</v>
      </c>
      <c r="H276" s="81" t="s">
        <v>9180</v>
      </c>
      <c r="I276" s="81">
        <v>1</v>
      </c>
      <c r="J276" s="81">
        <v>2</v>
      </c>
      <c r="K276" s="81" t="s">
        <v>9181</v>
      </c>
      <c r="L276" s="81" t="s">
        <v>22</v>
      </c>
      <c r="M276" s="85">
        <v>2014</v>
      </c>
      <c r="N276" s="86" t="s">
        <v>9182</v>
      </c>
    </row>
    <row r="277" spans="1:15" ht="19.95" customHeight="1">
      <c r="A277" s="81">
        <v>165</v>
      </c>
      <c r="B277" s="81" t="s">
        <v>14</v>
      </c>
      <c r="C277" s="82" t="s">
        <v>7515</v>
      </c>
      <c r="D277" s="83">
        <v>725.81</v>
      </c>
      <c r="E277" s="83" t="s">
        <v>1068</v>
      </c>
      <c r="F277" s="84" t="s">
        <v>8795</v>
      </c>
      <c r="G277" s="84" t="s">
        <v>8796</v>
      </c>
      <c r="H277" s="81" t="s">
        <v>8797</v>
      </c>
      <c r="I277" s="81">
        <v>1</v>
      </c>
      <c r="J277" s="81">
        <v>1</v>
      </c>
      <c r="K277" s="81" t="s">
        <v>8798</v>
      </c>
      <c r="L277" s="81" t="s">
        <v>22</v>
      </c>
      <c r="M277" s="85">
        <v>2012</v>
      </c>
      <c r="N277" s="86" t="s">
        <v>8799</v>
      </c>
    </row>
    <row r="278" spans="1:15" ht="19.95" customHeight="1">
      <c r="A278" s="81">
        <v>82</v>
      </c>
      <c r="B278" s="81" t="s">
        <v>14</v>
      </c>
      <c r="C278" s="82" t="s">
        <v>8299</v>
      </c>
      <c r="D278" s="83">
        <v>370.11200000000002</v>
      </c>
      <c r="E278" s="83" t="s">
        <v>8300</v>
      </c>
      <c r="F278" s="84" t="s">
        <v>8301</v>
      </c>
      <c r="G278" s="84" t="s">
        <v>8302</v>
      </c>
      <c r="H278" s="81" t="s">
        <v>8303</v>
      </c>
      <c r="I278" s="81">
        <v>1</v>
      </c>
      <c r="J278" s="81">
        <v>1</v>
      </c>
      <c r="K278" s="81" t="s">
        <v>8304</v>
      </c>
      <c r="L278" s="81" t="s">
        <v>22</v>
      </c>
      <c r="M278" s="85">
        <v>2012</v>
      </c>
      <c r="N278" s="86" t="s">
        <v>8305</v>
      </c>
    </row>
    <row r="279" spans="1:15" ht="19.95" customHeight="1">
      <c r="A279" s="81">
        <v>8</v>
      </c>
      <c r="B279" s="81" t="s">
        <v>14</v>
      </c>
      <c r="C279" s="81" t="s">
        <v>9402</v>
      </c>
      <c r="D279" s="87">
        <v>345.41</v>
      </c>
      <c r="E279" s="81" t="s">
        <v>9403</v>
      </c>
      <c r="F279" s="87" t="s">
        <v>9404</v>
      </c>
      <c r="G279" s="88">
        <v>9780415597326</v>
      </c>
      <c r="H279" s="88" t="s">
        <v>9405</v>
      </c>
      <c r="I279" s="89">
        <v>1</v>
      </c>
      <c r="J279" s="89">
        <v>1</v>
      </c>
      <c r="K279" s="81" t="s">
        <v>9406</v>
      </c>
      <c r="L279" s="81" t="s">
        <v>22</v>
      </c>
      <c r="M279" s="85">
        <v>2013</v>
      </c>
      <c r="N279" s="90" t="s">
        <v>9407</v>
      </c>
      <c r="O279" s="91" t="s">
        <v>9622</v>
      </c>
    </row>
    <row r="280" spans="1:15" ht="19.95" customHeight="1">
      <c r="A280" s="81">
        <v>4</v>
      </c>
      <c r="B280" s="81" t="s">
        <v>14</v>
      </c>
      <c r="C280" s="82" t="s">
        <v>7443</v>
      </c>
      <c r="D280" s="83">
        <v>696</v>
      </c>
      <c r="E280" s="83" t="s">
        <v>7821</v>
      </c>
      <c r="F280" s="84" t="s">
        <v>7822</v>
      </c>
      <c r="G280" s="84" t="s">
        <v>7823</v>
      </c>
      <c r="H280" s="81" t="s">
        <v>7824</v>
      </c>
      <c r="I280" s="81">
        <v>1</v>
      </c>
      <c r="J280" s="81">
        <v>1</v>
      </c>
      <c r="K280" s="81" t="s">
        <v>7825</v>
      </c>
      <c r="L280" s="81" t="s">
        <v>22</v>
      </c>
      <c r="M280" s="85">
        <v>2014</v>
      </c>
      <c r="N280" s="86" t="s">
        <v>7826</v>
      </c>
    </row>
    <row r="281" spans="1:15" ht="19.95" customHeight="1">
      <c r="A281" s="81">
        <v>28</v>
      </c>
      <c r="B281" s="81" t="s">
        <v>14</v>
      </c>
      <c r="C281" s="82" t="s">
        <v>56</v>
      </c>
      <c r="D281" s="83">
        <v>333.7</v>
      </c>
      <c r="E281" s="83" t="s">
        <v>7973</v>
      </c>
      <c r="F281" s="84" t="s">
        <v>7974</v>
      </c>
      <c r="G281" s="84" t="s">
        <v>7975</v>
      </c>
      <c r="H281" s="81" t="s">
        <v>7976</v>
      </c>
      <c r="I281" s="81">
        <v>1</v>
      </c>
      <c r="J281" s="81">
        <v>1</v>
      </c>
      <c r="K281" s="81" t="s">
        <v>7977</v>
      </c>
      <c r="L281" s="81" t="s">
        <v>22</v>
      </c>
      <c r="M281" s="85">
        <v>2013</v>
      </c>
      <c r="N281" s="86" t="s">
        <v>7978</v>
      </c>
    </row>
    <row r="282" spans="1:15" ht="19.95" customHeight="1">
      <c r="A282" s="81">
        <v>172</v>
      </c>
      <c r="B282" s="81" t="s">
        <v>14</v>
      </c>
      <c r="C282" s="82" t="s">
        <v>56</v>
      </c>
      <c r="D282" s="83">
        <v>640.28599999999994</v>
      </c>
      <c r="E282" s="83" t="s">
        <v>8835</v>
      </c>
      <c r="F282" s="84" t="s">
        <v>8836</v>
      </c>
      <c r="G282" s="84" t="s">
        <v>8837</v>
      </c>
      <c r="H282" s="81" t="s">
        <v>8838</v>
      </c>
      <c r="I282" s="81">
        <v>1</v>
      </c>
      <c r="J282" s="81">
        <v>1</v>
      </c>
      <c r="K282" s="81" t="s">
        <v>8839</v>
      </c>
      <c r="L282" s="81" t="s">
        <v>22</v>
      </c>
      <c r="M282" s="85">
        <v>2013</v>
      </c>
      <c r="N282" s="86" t="s">
        <v>8840</v>
      </c>
    </row>
    <row r="283" spans="1:15" ht="19.95" customHeight="1">
      <c r="A283" s="81">
        <v>192</v>
      </c>
      <c r="B283" s="81" t="s">
        <v>14</v>
      </c>
      <c r="C283" s="82" t="s">
        <v>56</v>
      </c>
      <c r="D283" s="83">
        <v>338.92700000000002</v>
      </c>
      <c r="E283" s="83" t="s">
        <v>320</v>
      </c>
      <c r="F283" s="84" t="s">
        <v>8954</v>
      </c>
      <c r="G283" s="84" t="s">
        <v>8955</v>
      </c>
      <c r="H283" s="81" t="s">
        <v>8956</v>
      </c>
      <c r="I283" s="81">
        <v>1</v>
      </c>
      <c r="J283" s="81">
        <v>1</v>
      </c>
      <c r="K283" s="81" t="s">
        <v>8957</v>
      </c>
      <c r="L283" s="81" t="s">
        <v>22</v>
      </c>
      <c r="M283" s="85">
        <v>2012</v>
      </c>
      <c r="N283" s="86" t="s">
        <v>8958</v>
      </c>
    </row>
    <row r="284" spans="1:15" ht="19.95" customHeight="1">
      <c r="A284" s="81">
        <v>243</v>
      </c>
      <c r="B284" s="81" t="s">
        <v>14</v>
      </c>
      <c r="C284" s="82" t="s">
        <v>56</v>
      </c>
      <c r="D284" s="83">
        <v>338.92700000000002</v>
      </c>
      <c r="E284" s="83" t="s">
        <v>9254</v>
      </c>
      <c r="F284" s="84" t="s">
        <v>9255</v>
      </c>
      <c r="G284" s="84" t="s">
        <v>9256</v>
      </c>
      <c r="H284" s="81" t="s">
        <v>9257</v>
      </c>
      <c r="I284" s="81">
        <v>1</v>
      </c>
      <c r="J284" s="81">
        <v>1</v>
      </c>
      <c r="K284" s="81" t="s">
        <v>9258</v>
      </c>
      <c r="L284" s="81" t="s">
        <v>22</v>
      </c>
      <c r="M284" s="85">
        <v>2012</v>
      </c>
      <c r="N284" s="86" t="s">
        <v>9259</v>
      </c>
    </row>
    <row r="285" spans="1:15" ht="19.95" customHeight="1">
      <c r="A285" s="81">
        <v>180</v>
      </c>
      <c r="B285" s="81" t="s">
        <v>14</v>
      </c>
      <c r="C285" s="82" t="s">
        <v>294</v>
      </c>
      <c r="D285" s="83">
        <v>304.80951248999997</v>
      </c>
      <c r="E285" s="83" t="s">
        <v>8883</v>
      </c>
      <c r="F285" s="84" t="s">
        <v>8884</v>
      </c>
      <c r="G285" s="84" t="s">
        <v>8885</v>
      </c>
      <c r="H285" s="81" t="s">
        <v>8886</v>
      </c>
      <c r="I285" s="81">
        <v>1</v>
      </c>
      <c r="J285" s="81">
        <v>1</v>
      </c>
      <c r="K285" s="81" t="s">
        <v>8887</v>
      </c>
      <c r="L285" s="81" t="s">
        <v>22</v>
      </c>
      <c r="M285" s="85">
        <v>2014</v>
      </c>
      <c r="N285" s="86" t="s">
        <v>8888</v>
      </c>
    </row>
    <row r="286" spans="1:15" ht="19.95" customHeight="1">
      <c r="A286" s="81">
        <v>37</v>
      </c>
      <c r="B286" s="81" t="s">
        <v>14</v>
      </c>
      <c r="C286" s="81" t="s">
        <v>7415</v>
      </c>
      <c r="D286" s="87">
        <v>370.71109410000003</v>
      </c>
      <c r="E286" s="81" t="s">
        <v>9556</v>
      </c>
      <c r="F286" s="87" t="s">
        <v>9557</v>
      </c>
      <c r="G286" s="88">
        <v>9780415821681</v>
      </c>
      <c r="H286" s="88" t="s">
        <v>9558</v>
      </c>
      <c r="I286" s="89">
        <v>1</v>
      </c>
      <c r="J286" s="89">
        <v>1</v>
      </c>
      <c r="K286" s="81" t="s">
        <v>9559</v>
      </c>
      <c r="L286" s="81" t="s">
        <v>22</v>
      </c>
      <c r="M286" s="85">
        <v>2013</v>
      </c>
      <c r="N286" s="90" t="s">
        <v>9560</v>
      </c>
      <c r="O286" s="91" t="s">
        <v>9622</v>
      </c>
    </row>
    <row r="287" spans="1:15" ht="19.95" customHeight="1">
      <c r="A287" s="81">
        <v>7</v>
      </c>
      <c r="B287" s="81" t="s">
        <v>14</v>
      </c>
      <c r="C287" s="82" t="s">
        <v>7840</v>
      </c>
      <c r="D287" s="83">
        <v>363.32499999999999</v>
      </c>
      <c r="E287" s="83" t="s">
        <v>7841</v>
      </c>
      <c r="F287" s="84" t="s">
        <v>7842</v>
      </c>
      <c r="G287" s="84" t="s">
        <v>7843</v>
      </c>
      <c r="H287" s="81" t="s">
        <v>7844</v>
      </c>
      <c r="I287" s="81">
        <v>1</v>
      </c>
      <c r="J287" s="81">
        <v>1</v>
      </c>
      <c r="K287" s="81" t="s">
        <v>7845</v>
      </c>
      <c r="L287" s="81" t="s">
        <v>22</v>
      </c>
      <c r="M287" s="85">
        <v>2014</v>
      </c>
      <c r="N287" s="86" t="s">
        <v>7846</v>
      </c>
    </row>
    <row r="288" spans="1:15" ht="19.95" customHeight="1">
      <c r="A288" s="81">
        <v>17</v>
      </c>
      <c r="B288" s="81" t="s">
        <v>14</v>
      </c>
      <c r="C288" s="81" t="s">
        <v>9449</v>
      </c>
      <c r="D288" s="87">
        <v>616.04719999999998</v>
      </c>
      <c r="E288" s="81" t="s">
        <v>9450</v>
      </c>
      <c r="F288" s="87" t="s">
        <v>9451</v>
      </c>
      <c r="G288" s="88">
        <v>9780415635752</v>
      </c>
      <c r="H288" s="88" t="s">
        <v>9452</v>
      </c>
      <c r="I288" s="89">
        <v>1</v>
      </c>
      <c r="J288" s="89">
        <v>1</v>
      </c>
      <c r="K288" s="81" t="s">
        <v>9453</v>
      </c>
      <c r="L288" s="81" t="s">
        <v>22</v>
      </c>
      <c r="M288" s="85">
        <v>2013</v>
      </c>
      <c r="N288" s="90" t="s">
        <v>9454</v>
      </c>
      <c r="O288" s="91" t="s">
        <v>9622</v>
      </c>
    </row>
    <row r="289" spans="1:15" ht="19.95" customHeight="1">
      <c r="A289" s="81">
        <v>45</v>
      </c>
      <c r="B289" s="81" t="s">
        <v>14</v>
      </c>
      <c r="C289" s="81" t="s">
        <v>979</v>
      </c>
      <c r="D289" s="87">
        <v>418.02</v>
      </c>
      <c r="E289" s="81" t="s">
        <v>9599</v>
      </c>
      <c r="F289" s="87" t="s">
        <v>9600</v>
      </c>
      <c r="G289" s="88">
        <v>9780415829687</v>
      </c>
      <c r="H289" s="88" t="s">
        <v>9601</v>
      </c>
      <c r="I289" s="89">
        <v>1</v>
      </c>
      <c r="J289" s="89">
        <v>1</v>
      </c>
      <c r="K289" s="81" t="s">
        <v>9602</v>
      </c>
      <c r="L289" s="81" t="s">
        <v>22</v>
      </c>
      <c r="M289" s="85">
        <v>2014</v>
      </c>
      <c r="N289" s="90" t="s">
        <v>9603</v>
      </c>
      <c r="O289" s="91" t="s">
        <v>9622</v>
      </c>
    </row>
    <row r="290" spans="1:15" ht="19.95" customHeight="1">
      <c r="A290" s="81">
        <v>166</v>
      </c>
      <c r="B290" s="81" t="s">
        <v>14</v>
      </c>
      <c r="C290" s="82" t="s">
        <v>979</v>
      </c>
      <c r="D290" s="83">
        <v>709.79490904700003</v>
      </c>
      <c r="E290" s="83" t="s">
        <v>8800</v>
      </c>
      <c r="F290" s="84" t="s">
        <v>8801</v>
      </c>
      <c r="G290" s="84" t="s">
        <v>8802</v>
      </c>
      <c r="H290" s="81" t="s">
        <v>8803</v>
      </c>
      <c r="I290" s="81">
        <v>1</v>
      </c>
      <c r="J290" s="81">
        <v>1</v>
      </c>
      <c r="K290" s="81" t="s">
        <v>8804</v>
      </c>
      <c r="L290" s="81" t="s">
        <v>22</v>
      </c>
      <c r="M290" s="85">
        <v>2012</v>
      </c>
      <c r="N290" s="86" t="s">
        <v>8805</v>
      </c>
    </row>
    <row r="291" spans="1:15" ht="19.95" customHeight="1">
      <c r="A291" s="81">
        <v>16</v>
      </c>
      <c r="B291" s="81" t="s">
        <v>14</v>
      </c>
      <c r="C291" s="82" t="s">
        <v>7900</v>
      </c>
      <c r="D291" s="83">
        <v>792.02</v>
      </c>
      <c r="E291" s="83" t="s">
        <v>7901</v>
      </c>
      <c r="F291" s="84" t="s">
        <v>7902</v>
      </c>
      <c r="G291" s="84" t="s">
        <v>7903</v>
      </c>
      <c r="H291" s="81" t="s">
        <v>7904</v>
      </c>
      <c r="I291" s="81">
        <v>1</v>
      </c>
      <c r="J291" s="81">
        <v>1</v>
      </c>
      <c r="K291" s="81" t="s">
        <v>7905</v>
      </c>
      <c r="L291" s="81" t="s">
        <v>7190</v>
      </c>
      <c r="M291" s="85">
        <v>2014</v>
      </c>
      <c r="N291" s="86" t="s">
        <v>7906</v>
      </c>
    </row>
    <row r="292" spans="1:15" ht="19.95" customHeight="1">
      <c r="A292" s="81">
        <v>170</v>
      </c>
      <c r="B292" s="81" t="s">
        <v>14</v>
      </c>
      <c r="C292" s="82" t="s">
        <v>6399</v>
      </c>
      <c r="D292" s="83">
        <v>728.31399999999996</v>
      </c>
      <c r="E292" s="83" t="s">
        <v>8823</v>
      </c>
      <c r="F292" s="84" t="s">
        <v>8824</v>
      </c>
      <c r="G292" s="84" t="s">
        <v>8825</v>
      </c>
      <c r="H292" s="81" t="s">
        <v>8826</v>
      </c>
      <c r="I292" s="81">
        <v>1</v>
      </c>
      <c r="J292" s="81">
        <v>1</v>
      </c>
      <c r="K292" s="81" t="s">
        <v>8827</v>
      </c>
      <c r="L292" s="81" t="s">
        <v>22</v>
      </c>
      <c r="M292" s="85">
        <v>2012</v>
      </c>
      <c r="N292" s="86" t="s">
        <v>8828</v>
      </c>
    </row>
    <row r="293" spans="1:15" ht="19.95" customHeight="1">
      <c r="A293" s="81">
        <v>206</v>
      </c>
      <c r="B293" s="81" t="s">
        <v>14</v>
      </c>
      <c r="C293" s="82" t="s">
        <v>9032</v>
      </c>
      <c r="D293" s="83">
        <v>371.9</v>
      </c>
      <c r="E293" s="83" t="s">
        <v>9033</v>
      </c>
      <c r="F293" s="84" t="s">
        <v>9034</v>
      </c>
      <c r="G293" s="84" t="s">
        <v>9035</v>
      </c>
      <c r="H293" s="81" t="s">
        <v>9036</v>
      </c>
      <c r="I293" s="81">
        <v>1</v>
      </c>
      <c r="J293" s="81">
        <v>1</v>
      </c>
      <c r="K293" s="81" t="s">
        <v>9037</v>
      </c>
      <c r="L293" s="81" t="s">
        <v>22</v>
      </c>
      <c r="M293" s="85">
        <v>2014</v>
      </c>
      <c r="N293" s="86" t="s">
        <v>9038</v>
      </c>
    </row>
    <row r="294" spans="1:15" ht="19.95" customHeight="1">
      <c r="A294" s="81">
        <v>248</v>
      </c>
      <c r="B294" s="81" t="s">
        <v>14</v>
      </c>
      <c r="C294" s="82" t="s">
        <v>9284</v>
      </c>
      <c r="D294" s="83">
        <v>338.47910000000002</v>
      </c>
      <c r="E294" s="83" t="s">
        <v>725</v>
      </c>
      <c r="F294" s="84" t="s">
        <v>9285</v>
      </c>
      <c r="G294" s="84" t="s">
        <v>9286</v>
      </c>
      <c r="H294" s="81" t="s">
        <v>9287</v>
      </c>
      <c r="I294" s="81">
        <v>1</v>
      </c>
      <c r="J294" s="81">
        <v>1</v>
      </c>
      <c r="K294" s="81" t="s">
        <v>9288</v>
      </c>
      <c r="L294" s="81" t="s">
        <v>22</v>
      </c>
      <c r="M294" s="85">
        <v>2012</v>
      </c>
      <c r="N294" s="86" t="s">
        <v>9289</v>
      </c>
    </row>
    <row r="295" spans="1:15" ht="19.95" customHeight="1">
      <c r="A295" s="81">
        <v>246</v>
      </c>
      <c r="B295" s="81" t="s">
        <v>14</v>
      </c>
      <c r="C295" s="82" t="s">
        <v>1152</v>
      </c>
      <c r="D295" s="83">
        <v>179.3</v>
      </c>
      <c r="E295" s="83" t="s">
        <v>725</v>
      </c>
      <c r="F295" s="84" t="s">
        <v>9273</v>
      </c>
      <c r="G295" s="84" t="s">
        <v>9274</v>
      </c>
      <c r="H295" s="81" t="s">
        <v>9275</v>
      </c>
      <c r="I295" s="81">
        <v>1</v>
      </c>
      <c r="J295" s="81">
        <v>1</v>
      </c>
      <c r="K295" s="81" t="s">
        <v>9276</v>
      </c>
      <c r="L295" s="81" t="s">
        <v>22</v>
      </c>
      <c r="M295" s="85">
        <v>2012</v>
      </c>
      <c r="N295" s="86" t="s">
        <v>9277</v>
      </c>
    </row>
    <row r="296" spans="1:15" ht="19.95" customHeight="1">
      <c r="A296" s="81">
        <v>124</v>
      </c>
      <c r="B296" s="81" t="s">
        <v>14</v>
      </c>
      <c r="C296" s="82" t="s">
        <v>8549</v>
      </c>
      <c r="D296" s="83">
        <v>418.02</v>
      </c>
      <c r="E296" s="83" t="s">
        <v>2536</v>
      </c>
      <c r="F296" s="84" t="s">
        <v>8550</v>
      </c>
      <c r="G296" s="84" t="s">
        <v>8551</v>
      </c>
      <c r="H296" s="81" t="s">
        <v>8552</v>
      </c>
      <c r="I296" s="81">
        <v>1</v>
      </c>
      <c r="J296" s="81">
        <v>2</v>
      </c>
      <c r="K296" s="81" t="s">
        <v>8553</v>
      </c>
      <c r="L296" s="81" t="s">
        <v>22</v>
      </c>
      <c r="M296" s="85">
        <v>2014</v>
      </c>
      <c r="N296" s="86" t="s">
        <v>8554</v>
      </c>
    </row>
    <row r="297" spans="1:15" ht="19.95" customHeight="1">
      <c r="A297" s="81">
        <v>251</v>
      </c>
      <c r="B297" s="81" t="s">
        <v>14</v>
      </c>
      <c r="C297" s="82" t="s">
        <v>9301</v>
      </c>
      <c r="D297" s="83">
        <v>616.85209999999995</v>
      </c>
      <c r="E297" s="83" t="s">
        <v>5242</v>
      </c>
      <c r="F297" s="84" t="s">
        <v>9302</v>
      </c>
      <c r="G297" s="84" t="s">
        <v>9303</v>
      </c>
      <c r="H297" s="81" t="s">
        <v>9304</v>
      </c>
      <c r="I297" s="81">
        <v>1</v>
      </c>
      <c r="J297" s="81">
        <v>1</v>
      </c>
      <c r="K297" s="81" t="s">
        <v>9305</v>
      </c>
      <c r="L297" s="81" t="s">
        <v>22</v>
      </c>
      <c r="M297" s="85">
        <v>2014</v>
      </c>
      <c r="N297" s="86" t="s">
        <v>9306</v>
      </c>
    </row>
    <row r="298" spans="1:15" ht="19.95" customHeight="1">
      <c r="A298" s="81">
        <v>43</v>
      </c>
      <c r="B298" s="81" t="s">
        <v>14</v>
      </c>
      <c r="C298" s="81" t="s">
        <v>9301</v>
      </c>
      <c r="D298" s="87">
        <v>940.53180922000001</v>
      </c>
      <c r="E298" s="81" t="s">
        <v>9589</v>
      </c>
      <c r="F298" s="87" t="s">
        <v>9590</v>
      </c>
      <c r="G298" s="88">
        <v>9780415882866</v>
      </c>
      <c r="H298" s="88" t="s">
        <v>9591</v>
      </c>
      <c r="I298" s="89">
        <v>1</v>
      </c>
      <c r="J298" s="89">
        <v>1</v>
      </c>
      <c r="K298" s="92" t="s">
        <v>9592</v>
      </c>
      <c r="L298" s="81" t="s">
        <v>22</v>
      </c>
      <c r="M298" s="85">
        <v>2012</v>
      </c>
      <c r="N298" s="90" t="s">
        <v>9593</v>
      </c>
      <c r="O298" s="91" t="s">
        <v>9622</v>
      </c>
    </row>
    <row r="299" spans="1:15" ht="19.95" customHeight="1">
      <c r="A299" s="81">
        <v>30</v>
      </c>
      <c r="B299" s="81" t="s">
        <v>14</v>
      </c>
      <c r="C299" s="81" t="s">
        <v>9518</v>
      </c>
      <c r="D299" s="87">
        <v>616.85209999999995</v>
      </c>
      <c r="E299" s="81" t="s">
        <v>9519</v>
      </c>
      <c r="F299" s="87" t="s">
        <v>9520</v>
      </c>
      <c r="G299" s="88">
        <v>9780415898690</v>
      </c>
      <c r="H299" s="88" t="s">
        <v>9521</v>
      </c>
      <c r="I299" s="89">
        <v>1</v>
      </c>
      <c r="J299" s="89">
        <v>1</v>
      </c>
      <c r="K299" s="81" t="s">
        <v>9522</v>
      </c>
      <c r="L299" s="81" t="s">
        <v>22</v>
      </c>
      <c r="M299" s="85">
        <v>2013</v>
      </c>
      <c r="N299" s="90" t="s">
        <v>9523</v>
      </c>
      <c r="O299" s="91" t="s">
        <v>9622</v>
      </c>
    </row>
    <row r="300" spans="1:15" ht="19.95" customHeight="1">
      <c r="A300" s="81">
        <v>240</v>
      </c>
      <c r="B300" s="81" t="s">
        <v>14</v>
      </c>
      <c r="C300" s="82" t="s">
        <v>9236</v>
      </c>
      <c r="D300" s="83">
        <v>494.35860000000002</v>
      </c>
      <c r="E300" s="83" t="s">
        <v>9237</v>
      </c>
      <c r="F300" s="84" t="s">
        <v>9238</v>
      </c>
      <c r="G300" s="84" t="s">
        <v>9239</v>
      </c>
      <c r="H300" s="81" t="s">
        <v>9240</v>
      </c>
      <c r="I300" s="81">
        <v>1</v>
      </c>
      <c r="J300" s="81">
        <v>1</v>
      </c>
      <c r="K300" s="81" t="s">
        <v>9241</v>
      </c>
      <c r="L300" s="81" t="s">
        <v>22</v>
      </c>
      <c r="M300" s="85">
        <v>2012</v>
      </c>
      <c r="N300" s="86" t="s">
        <v>9242</v>
      </c>
    </row>
    <row r="301" spans="1:15" ht="19.95" customHeight="1">
      <c r="A301" s="81">
        <v>167</v>
      </c>
      <c r="B301" s="81" t="s">
        <v>14</v>
      </c>
      <c r="C301" s="82" t="s">
        <v>8806</v>
      </c>
      <c r="D301" s="83">
        <v>307.76094920000003</v>
      </c>
      <c r="E301" s="83" t="s">
        <v>8807</v>
      </c>
      <c r="F301" s="84" t="s">
        <v>8808</v>
      </c>
      <c r="G301" s="84" t="s">
        <v>8809</v>
      </c>
      <c r="H301" s="81" t="s">
        <v>8810</v>
      </c>
      <c r="I301" s="81">
        <v>1</v>
      </c>
      <c r="J301" s="81">
        <v>1</v>
      </c>
      <c r="K301" s="81" t="s">
        <v>8811</v>
      </c>
      <c r="L301" s="81" t="s">
        <v>22</v>
      </c>
      <c r="M301" s="85">
        <v>2012</v>
      </c>
      <c r="N301" s="86" t="s">
        <v>8812</v>
      </c>
    </row>
    <row r="302" spans="1:15" ht="19.95" customHeight="1">
      <c r="A302" s="81">
        <v>39</v>
      </c>
      <c r="B302" s="81" t="s">
        <v>14</v>
      </c>
      <c r="C302" s="81" t="s">
        <v>9567</v>
      </c>
      <c r="D302" s="87">
        <v>794.8</v>
      </c>
      <c r="E302" s="81" t="s">
        <v>9568</v>
      </c>
      <c r="F302" s="87" t="s">
        <v>9569</v>
      </c>
      <c r="G302" s="88">
        <v>9780415821308</v>
      </c>
      <c r="H302" s="88" t="s">
        <v>9570</v>
      </c>
      <c r="I302" s="89">
        <v>1</v>
      </c>
      <c r="J302" s="89">
        <v>1</v>
      </c>
      <c r="K302" s="92" t="s">
        <v>9571</v>
      </c>
      <c r="L302" s="81" t="s">
        <v>22</v>
      </c>
      <c r="M302" s="85">
        <v>2014</v>
      </c>
      <c r="N302" s="90" t="s">
        <v>9572</v>
      </c>
      <c r="O302" s="91" t="s">
        <v>9622</v>
      </c>
    </row>
    <row r="303" spans="1:15" ht="19.95" customHeight="1">
      <c r="A303" s="81">
        <v>245</v>
      </c>
      <c r="B303" s="81" t="s">
        <v>14</v>
      </c>
      <c r="C303" s="82" t="s">
        <v>9267</v>
      </c>
      <c r="D303" s="83">
        <v>700</v>
      </c>
      <c r="E303" s="83" t="s">
        <v>9268</v>
      </c>
      <c r="F303" s="84" t="s">
        <v>9269</v>
      </c>
      <c r="G303" s="84" t="s">
        <v>9270</v>
      </c>
      <c r="H303" s="81" t="s">
        <v>9271</v>
      </c>
      <c r="I303" s="81">
        <v>1</v>
      </c>
      <c r="J303" s="81">
        <v>1</v>
      </c>
      <c r="K303" s="81" t="s">
        <v>3055</v>
      </c>
      <c r="L303" s="81" t="s">
        <v>22</v>
      </c>
      <c r="M303" s="85">
        <v>2013</v>
      </c>
      <c r="N303" s="86" t="s">
        <v>9272</v>
      </c>
    </row>
    <row r="304" spans="1:15" ht="19.95" customHeight="1">
      <c r="A304" s="81">
        <v>31</v>
      </c>
      <c r="B304" s="81" t="s">
        <v>14</v>
      </c>
      <c r="C304" s="81" t="s">
        <v>8852</v>
      </c>
      <c r="D304" s="87">
        <v>639.79999999999995</v>
      </c>
      <c r="E304" s="81" t="s">
        <v>9524</v>
      </c>
      <c r="F304" s="87" t="s">
        <v>9525</v>
      </c>
      <c r="G304" s="88">
        <v>9781849710763</v>
      </c>
      <c r="H304" s="88" t="s">
        <v>9526</v>
      </c>
      <c r="I304" s="89">
        <v>1</v>
      </c>
      <c r="J304" s="89">
        <v>1</v>
      </c>
      <c r="K304" s="92" t="s">
        <v>9527</v>
      </c>
      <c r="L304" s="81" t="s">
        <v>22</v>
      </c>
      <c r="M304" s="85">
        <v>2013</v>
      </c>
      <c r="N304" s="90" t="s">
        <v>9528</v>
      </c>
      <c r="O304" s="91" t="s">
        <v>9622</v>
      </c>
    </row>
    <row r="305" spans="1:14" ht="19.95" customHeight="1">
      <c r="A305" s="81">
        <v>175</v>
      </c>
      <c r="B305" s="81" t="s">
        <v>14</v>
      </c>
      <c r="C305" s="82" t="s">
        <v>8852</v>
      </c>
      <c r="D305" s="83">
        <v>577.70000000000005</v>
      </c>
      <c r="E305" s="83" t="s">
        <v>8491</v>
      </c>
      <c r="F305" s="84" t="s">
        <v>8853</v>
      </c>
      <c r="G305" s="84" t="s">
        <v>8854</v>
      </c>
      <c r="H305" s="81" t="s">
        <v>8855</v>
      </c>
      <c r="I305" s="81">
        <v>1</v>
      </c>
      <c r="J305" s="81">
        <v>1</v>
      </c>
      <c r="K305" s="81" t="s">
        <v>8856</v>
      </c>
      <c r="L305" s="81" t="s">
        <v>8572</v>
      </c>
      <c r="M305" s="85">
        <v>2011</v>
      </c>
      <c r="N305" s="86" t="s">
        <v>8857</v>
      </c>
    </row>
    <row r="306" spans="1:14" ht="19.95" customHeight="1">
      <c r="A306" s="81">
        <v>11</v>
      </c>
      <c r="B306" s="81" t="s">
        <v>14</v>
      </c>
      <c r="C306" s="82" t="s">
        <v>7867</v>
      </c>
      <c r="D306" s="83">
        <v>331.25599999999997</v>
      </c>
      <c r="E306" s="83" t="s">
        <v>7868</v>
      </c>
      <c r="F306" s="84" t="s">
        <v>7869</v>
      </c>
      <c r="G306" s="84" t="s">
        <v>7870</v>
      </c>
      <c r="H306" s="81" t="s">
        <v>7871</v>
      </c>
      <c r="I306" s="81">
        <v>1</v>
      </c>
      <c r="J306" s="81">
        <v>1</v>
      </c>
      <c r="K306" s="81" t="s">
        <v>7872</v>
      </c>
      <c r="L306" s="81" t="s">
        <v>538</v>
      </c>
      <c r="M306" s="85">
        <v>2013</v>
      </c>
      <c r="N306" s="86" t="s">
        <v>7873</v>
      </c>
    </row>
    <row r="307" spans="1:14" ht="19.95" customHeight="1">
      <c r="A307" s="81">
        <v>117</v>
      </c>
      <c r="B307" s="81" t="s">
        <v>14</v>
      </c>
      <c r="C307" s="82" t="s">
        <v>8507</v>
      </c>
      <c r="D307" s="83">
        <v>418</v>
      </c>
      <c r="E307" s="83" t="s">
        <v>8508</v>
      </c>
      <c r="F307" s="84" t="s">
        <v>8509</v>
      </c>
      <c r="G307" s="84" t="s">
        <v>8510</v>
      </c>
      <c r="H307" s="81" t="s">
        <v>8511</v>
      </c>
      <c r="I307" s="81">
        <v>1</v>
      </c>
      <c r="J307" s="81">
        <v>1</v>
      </c>
      <c r="K307" s="81" t="s">
        <v>8512</v>
      </c>
      <c r="L307" s="81" t="s">
        <v>22</v>
      </c>
      <c r="M307" s="85">
        <v>2014</v>
      </c>
      <c r="N307" s="86" t="s">
        <v>8513</v>
      </c>
    </row>
    <row r="308" spans="1:14" ht="19.95" customHeight="1">
      <c r="A308" s="81">
        <v>125</v>
      </c>
      <c r="B308" s="81" t="s">
        <v>14</v>
      </c>
      <c r="C308" s="82" t="s">
        <v>8507</v>
      </c>
      <c r="D308" s="83">
        <v>427.9</v>
      </c>
      <c r="E308" s="83" t="s">
        <v>8555</v>
      </c>
      <c r="F308" s="84" t="s">
        <v>8556</v>
      </c>
      <c r="G308" s="84" t="s">
        <v>8557</v>
      </c>
      <c r="H308" s="81" t="s">
        <v>8558</v>
      </c>
      <c r="I308" s="81">
        <v>1</v>
      </c>
      <c r="J308" s="81">
        <v>1</v>
      </c>
      <c r="K308" s="81" t="s">
        <v>8559</v>
      </c>
      <c r="L308" s="81" t="s">
        <v>22</v>
      </c>
      <c r="M308" s="85">
        <v>2012</v>
      </c>
      <c r="N308" s="86" t="s">
        <v>8560</v>
      </c>
    </row>
    <row r="309" spans="1:14" ht="19.95" customHeight="1">
      <c r="A309" s="81">
        <v>250</v>
      </c>
      <c r="B309" s="81" t="s">
        <v>14</v>
      </c>
      <c r="C309" s="82" t="s">
        <v>9294</v>
      </c>
      <c r="D309" s="83">
        <v>302.2244</v>
      </c>
      <c r="E309" s="83" t="s">
        <v>9295</v>
      </c>
      <c r="F309" s="84" t="s">
        <v>9296</v>
      </c>
      <c r="G309" s="84" t="s">
        <v>9297</v>
      </c>
      <c r="H309" s="81" t="s">
        <v>9298</v>
      </c>
      <c r="I309" s="81">
        <v>1</v>
      </c>
      <c r="J309" s="81">
        <v>1</v>
      </c>
      <c r="K309" s="81" t="s">
        <v>9299</v>
      </c>
      <c r="L309" s="81" t="s">
        <v>538</v>
      </c>
      <c r="M309" s="85">
        <v>2012</v>
      </c>
      <c r="N309" s="86" t="s">
        <v>9300</v>
      </c>
    </row>
  </sheetData>
  <sortState xmlns:xlrd2="http://schemas.microsoft.com/office/spreadsheetml/2017/richdata2" ref="A2:WVV312">
    <sortCondition ref="B2:B312"/>
    <sortCondition ref="C2:C312"/>
    <sortCondition descending="1" ref="M2:M312"/>
  </sortState>
  <phoneticPr fontId="2" type="noConversion"/>
  <hyperlinks>
    <hyperlink ref="N160" r:id="rId1" xr:uid="{00000000-0004-0000-0400-000000000000}"/>
    <hyperlink ref="N125" r:id="rId2" xr:uid="{00000000-0004-0000-0400-000001000000}"/>
    <hyperlink ref="N55" r:id="rId3" xr:uid="{00000000-0004-0000-0400-000002000000}"/>
    <hyperlink ref="N280" r:id="rId4" xr:uid="{00000000-0004-0000-0400-000003000000}"/>
    <hyperlink ref="N218" r:id="rId5" xr:uid="{00000000-0004-0000-0400-000004000000}"/>
    <hyperlink ref="N132" r:id="rId6" xr:uid="{00000000-0004-0000-0400-000005000000}"/>
    <hyperlink ref="N287" r:id="rId7" xr:uid="{00000000-0004-0000-0400-000006000000}"/>
    <hyperlink ref="N61" r:id="rId8" xr:uid="{00000000-0004-0000-0400-000007000000}"/>
    <hyperlink ref="N58" r:id="rId9" xr:uid="{00000000-0004-0000-0400-000008000000}"/>
    <hyperlink ref="N187" r:id="rId10" xr:uid="{00000000-0004-0000-0400-000009000000}"/>
    <hyperlink ref="N306" r:id="rId11" xr:uid="{00000000-0004-0000-0400-00000A000000}"/>
    <hyperlink ref="N2" r:id="rId12" xr:uid="{00000000-0004-0000-0400-00000B000000}"/>
    <hyperlink ref="N142" r:id="rId13" xr:uid="{00000000-0004-0000-0400-00000C000000}"/>
    <hyperlink ref="N260" r:id="rId14" xr:uid="{00000000-0004-0000-0400-00000D000000}"/>
    <hyperlink ref="N254" r:id="rId15" xr:uid="{00000000-0004-0000-0400-00000E000000}"/>
    <hyperlink ref="N291" r:id="rId16" xr:uid="{00000000-0004-0000-0400-00000F000000}"/>
    <hyperlink ref="N102" r:id="rId17" xr:uid="{00000000-0004-0000-0400-000010000000}"/>
    <hyperlink ref="N117" r:id="rId18" xr:uid="{00000000-0004-0000-0400-000011000000}"/>
    <hyperlink ref="N97" r:id="rId19" xr:uid="{00000000-0004-0000-0400-000012000000}"/>
    <hyperlink ref="N243" r:id="rId20" xr:uid="{00000000-0004-0000-0400-000013000000}"/>
    <hyperlink ref="N152" r:id="rId21" xr:uid="{00000000-0004-0000-0400-000014000000}"/>
    <hyperlink ref="N240" r:id="rId22" xr:uid="{00000000-0004-0000-0400-000015000000}"/>
    <hyperlink ref="N244" r:id="rId23" xr:uid="{00000000-0004-0000-0400-000016000000}"/>
    <hyperlink ref="N4" r:id="rId24" xr:uid="{00000000-0004-0000-0400-000017000000}"/>
    <hyperlink ref="N41" r:id="rId25" xr:uid="{00000000-0004-0000-0400-000018000000}"/>
    <hyperlink ref="N138" r:id="rId26" xr:uid="{00000000-0004-0000-0400-000019000000}"/>
    <hyperlink ref="N163" r:id="rId27" xr:uid="{00000000-0004-0000-0400-00001A000000}"/>
    <hyperlink ref="N281" r:id="rId28" xr:uid="{00000000-0004-0000-0400-00001B000000}"/>
    <hyperlink ref="N44" r:id="rId29" xr:uid="{00000000-0004-0000-0400-00001C000000}"/>
    <hyperlink ref="N215" r:id="rId30" xr:uid="{00000000-0004-0000-0400-00001D000000}"/>
    <hyperlink ref="N25" r:id="rId31" xr:uid="{00000000-0004-0000-0400-00001E000000}"/>
    <hyperlink ref="N53" r:id="rId32" xr:uid="{00000000-0004-0000-0400-00001F000000}"/>
    <hyperlink ref="N128" r:id="rId33" xr:uid="{00000000-0004-0000-0400-000020000000}"/>
    <hyperlink ref="N131" r:id="rId34" xr:uid="{00000000-0004-0000-0400-000021000000}"/>
    <hyperlink ref="N216" r:id="rId35" xr:uid="{00000000-0004-0000-0400-000022000000}"/>
    <hyperlink ref="N98" r:id="rId36" xr:uid="{00000000-0004-0000-0400-000023000000}"/>
    <hyperlink ref="N86" r:id="rId37" xr:uid="{00000000-0004-0000-0400-000024000000}"/>
    <hyperlink ref="N118" r:id="rId38" xr:uid="{00000000-0004-0000-0400-000025000000}"/>
    <hyperlink ref="N234" r:id="rId39" xr:uid="{00000000-0004-0000-0400-000026000000}"/>
    <hyperlink ref="N261" r:id="rId40" xr:uid="{00000000-0004-0000-0400-000027000000}"/>
    <hyperlink ref="N7" r:id="rId41" xr:uid="{00000000-0004-0000-0400-000028000000}"/>
    <hyperlink ref="N60" r:id="rId42" xr:uid="{00000000-0004-0000-0400-000029000000}"/>
    <hyperlink ref="N73" r:id="rId43" xr:uid="{00000000-0004-0000-0400-00002A000000}"/>
    <hyperlink ref="N74" r:id="rId44" xr:uid="{00000000-0004-0000-0400-00002B000000}"/>
    <hyperlink ref="N94" r:id="rId45" xr:uid="{00000000-0004-0000-0400-00002C000000}"/>
    <hyperlink ref="N100" r:id="rId46" xr:uid="{00000000-0004-0000-0400-00002D000000}"/>
    <hyperlink ref="N192" r:id="rId47" xr:uid="{00000000-0004-0000-0400-00002E000000}"/>
    <hyperlink ref="N22" r:id="rId48" xr:uid="{00000000-0004-0000-0400-00002F000000}"/>
    <hyperlink ref="N139" r:id="rId49" xr:uid="{00000000-0004-0000-0400-000030000000}"/>
    <hyperlink ref="N157" r:id="rId50" xr:uid="{00000000-0004-0000-0400-000031000000}"/>
    <hyperlink ref="N28" r:id="rId51" xr:uid="{00000000-0004-0000-0400-000032000000}"/>
    <hyperlink ref="N91" r:id="rId52" xr:uid="{00000000-0004-0000-0400-000033000000}"/>
    <hyperlink ref="N31" r:id="rId53" xr:uid="{00000000-0004-0000-0400-000034000000}"/>
    <hyperlink ref="N108" r:id="rId54" xr:uid="{00000000-0004-0000-0400-000035000000}"/>
    <hyperlink ref="N231" r:id="rId55" xr:uid="{00000000-0004-0000-0400-000036000000}"/>
    <hyperlink ref="N273" r:id="rId56" xr:uid="{00000000-0004-0000-0400-000037000000}"/>
    <hyperlink ref="N65" r:id="rId57" xr:uid="{00000000-0004-0000-0400-000038000000}"/>
    <hyperlink ref="N54" r:id="rId58" xr:uid="{00000000-0004-0000-0400-000039000000}"/>
    <hyperlink ref="N82" r:id="rId59" xr:uid="{00000000-0004-0000-0400-00003A000000}"/>
    <hyperlink ref="N81" r:id="rId60" xr:uid="{00000000-0004-0000-0400-00003B000000}"/>
    <hyperlink ref="N34" r:id="rId61" xr:uid="{00000000-0004-0000-0400-00003C000000}"/>
    <hyperlink ref="N225" r:id="rId62" xr:uid="{00000000-0004-0000-0400-00003D000000}"/>
    <hyperlink ref="N220" r:id="rId63" xr:uid="{00000000-0004-0000-0400-00003E000000}"/>
    <hyperlink ref="N241" r:id="rId64" xr:uid="{00000000-0004-0000-0400-00003F000000}"/>
    <hyperlink ref="N20" r:id="rId65" xr:uid="{00000000-0004-0000-0400-000040000000}"/>
    <hyperlink ref="N228" r:id="rId66" xr:uid="{00000000-0004-0000-0400-000041000000}"/>
    <hyperlink ref="N176" r:id="rId67" xr:uid="{00000000-0004-0000-0400-000042000000}"/>
    <hyperlink ref="N93" r:id="rId68" xr:uid="{00000000-0004-0000-0400-000043000000}"/>
    <hyperlink ref="N233" r:id="rId69" xr:uid="{00000000-0004-0000-0400-000044000000}"/>
    <hyperlink ref="N48" r:id="rId70" xr:uid="{00000000-0004-0000-0400-000045000000}"/>
    <hyperlink ref="N45" r:id="rId71" xr:uid="{00000000-0004-0000-0400-000046000000}"/>
    <hyperlink ref="N46" r:id="rId72" xr:uid="{00000000-0004-0000-0400-000047000000}"/>
    <hyperlink ref="N51" r:id="rId73" xr:uid="{00000000-0004-0000-0400-000048000000}"/>
    <hyperlink ref="N50" r:id="rId74" xr:uid="{00000000-0004-0000-0400-000049000000}"/>
    <hyperlink ref="N52" r:id="rId75" xr:uid="{00000000-0004-0000-0400-00004A000000}"/>
    <hyperlink ref="N12" r:id="rId76" xr:uid="{00000000-0004-0000-0400-00004B000000}"/>
    <hyperlink ref="N37" r:id="rId77" xr:uid="{00000000-0004-0000-0400-00004C000000}"/>
    <hyperlink ref="N224" r:id="rId78" xr:uid="{00000000-0004-0000-0400-00004D000000}"/>
    <hyperlink ref="N129" r:id="rId79" xr:uid="{00000000-0004-0000-0400-00004E000000}"/>
    <hyperlink ref="N30" r:id="rId80" xr:uid="{00000000-0004-0000-0400-00004F000000}"/>
    <hyperlink ref="N42" r:id="rId81" xr:uid="{00000000-0004-0000-0400-000050000000}"/>
    <hyperlink ref="N278" r:id="rId82" xr:uid="{00000000-0004-0000-0400-000051000000}"/>
    <hyperlink ref="N133" r:id="rId83" xr:uid="{00000000-0004-0000-0400-000052000000}"/>
    <hyperlink ref="N36" r:id="rId84" xr:uid="{00000000-0004-0000-0400-000053000000}"/>
    <hyperlink ref="N80" r:id="rId85" xr:uid="{00000000-0004-0000-0400-000054000000}"/>
    <hyperlink ref="N23" r:id="rId86" xr:uid="{00000000-0004-0000-0400-000055000000}"/>
    <hyperlink ref="N193" r:id="rId87" xr:uid="{00000000-0004-0000-0400-000056000000}"/>
    <hyperlink ref="N171" r:id="rId88" xr:uid="{00000000-0004-0000-0400-000057000000}"/>
    <hyperlink ref="N168" r:id="rId89" xr:uid="{00000000-0004-0000-0400-000058000000}"/>
    <hyperlink ref="N64" r:id="rId90" xr:uid="{00000000-0004-0000-0400-000059000000}"/>
    <hyperlink ref="N68" r:id="rId91" xr:uid="{00000000-0004-0000-0400-00005A000000}"/>
    <hyperlink ref="N66" r:id="rId92" xr:uid="{00000000-0004-0000-0400-00005B000000}"/>
    <hyperlink ref="N257" r:id="rId93" xr:uid="{00000000-0004-0000-0400-00005C000000}"/>
    <hyperlink ref="N67" r:id="rId94" xr:uid="{00000000-0004-0000-0400-00005D000000}"/>
    <hyperlink ref="N207" r:id="rId95" xr:uid="{00000000-0004-0000-0400-00005E000000}"/>
    <hyperlink ref="N253" r:id="rId96" xr:uid="{00000000-0004-0000-0400-00005F000000}"/>
    <hyperlink ref="N103" r:id="rId97" xr:uid="{00000000-0004-0000-0400-000060000000}"/>
    <hyperlink ref="N83" r:id="rId98" xr:uid="{00000000-0004-0000-0400-000061000000}"/>
    <hyperlink ref="N155" r:id="rId99" xr:uid="{00000000-0004-0000-0400-000062000000}"/>
    <hyperlink ref="N71" r:id="rId100" xr:uid="{00000000-0004-0000-0400-000063000000}"/>
    <hyperlink ref="N179" r:id="rId101" xr:uid="{00000000-0004-0000-0400-000064000000}"/>
    <hyperlink ref="N174" r:id="rId102" xr:uid="{00000000-0004-0000-0400-000065000000}"/>
    <hyperlink ref="N59" r:id="rId103" xr:uid="{00000000-0004-0000-0400-000066000000}"/>
    <hyperlink ref="N211" r:id="rId104" xr:uid="{00000000-0004-0000-0400-000067000000}"/>
    <hyperlink ref="N43" r:id="rId105" xr:uid="{00000000-0004-0000-0400-000068000000}"/>
    <hyperlink ref="N8" r:id="rId106" xr:uid="{00000000-0004-0000-0400-000069000000}"/>
    <hyperlink ref="N87" r:id="rId107" xr:uid="{00000000-0004-0000-0400-00006A000000}"/>
    <hyperlink ref="N258" r:id="rId108" xr:uid="{00000000-0004-0000-0400-00006B000000}"/>
    <hyperlink ref="N227" r:id="rId109" xr:uid="{00000000-0004-0000-0400-00006C000000}"/>
    <hyperlink ref="N113" r:id="rId110" xr:uid="{00000000-0004-0000-0400-00006D000000}"/>
    <hyperlink ref="N6" r:id="rId111" xr:uid="{00000000-0004-0000-0400-00006E000000}"/>
    <hyperlink ref="N122" r:id="rId112" xr:uid="{00000000-0004-0000-0400-00006F000000}"/>
    <hyperlink ref="N124" r:id="rId113" xr:uid="{00000000-0004-0000-0400-000070000000}"/>
    <hyperlink ref="N114" r:id="rId114" xr:uid="{00000000-0004-0000-0400-000071000000}"/>
    <hyperlink ref="N209" r:id="rId115" xr:uid="{00000000-0004-0000-0400-000072000000}"/>
    <hyperlink ref="N208" r:id="rId116" xr:uid="{00000000-0004-0000-0400-000073000000}"/>
    <hyperlink ref="N307" r:id="rId117" xr:uid="{00000000-0004-0000-0400-000074000000}"/>
    <hyperlink ref="N111" r:id="rId118" xr:uid="{00000000-0004-0000-0400-000075000000}"/>
    <hyperlink ref="N172" r:id="rId119" xr:uid="{00000000-0004-0000-0400-000076000000}"/>
    <hyperlink ref="N69" r:id="rId120" xr:uid="{00000000-0004-0000-0400-000077000000}"/>
    <hyperlink ref="N247" r:id="rId121" xr:uid="{00000000-0004-0000-0400-000078000000}"/>
    <hyperlink ref="N115" r:id="rId122" xr:uid="{00000000-0004-0000-0400-000079000000}"/>
    <hyperlink ref="N13" r:id="rId123" xr:uid="{00000000-0004-0000-0400-00007A000000}"/>
    <hyperlink ref="N296" r:id="rId124" xr:uid="{00000000-0004-0000-0400-00007B000000}"/>
    <hyperlink ref="N308" r:id="rId125" xr:uid="{00000000-0004-0000-0400-00007C000000}"/>
    <hyperlink ref="N255" r:id="rId126" xr:uid="{00000000-0004-0000-0400-00007D000000}"/>
    <hyperlink ref="N5" r:id="rId127" xr:uid="{00000000-0004-0000-0400-00007E000000}"/>
    <hyperlink ref="N96" r:id="rId128" xr:uid="{00000000-0004-0000-0400-00007F000000}"/>
    <hyperlink ref="N27" r:id="rId129" xr:uid="{00000000-0004-0000-0400-000080000000}"/>
    <hyperlink ref="N3" r:id="rId130" xr:uid="{00000000-0004-0000-0400-000081000000}"/>
    <hyperlink ref="N151" r:id="rId131" xr:uid="{00000000-0004-0000-0400-000082000000}"/>
    <hyperlink ref="N259" r:id="rId132" xr:uid="{00000000-0004-0000-0400-000083000000}"/>
    <hyperlink ref="N232" r:id="rId133" xr:uid="{00000000-0004-0000-0400-000084000000}"/>
    <hyperlink ref="N165" r:id="rId134" xr:uid="{00000000-0004-0000-0400-000085000000}"/>
    <hyperlink ref="N17" r:id="rId135" xr:uid="{00000000-0004-0000-0400-000086000000}"/>
    <hyperlink ref="N147" r:id="rId136" xr:uid="{00000000-0004-0000-0400-000087000000}"/>
    <hyperlink ref="N146" r:id="rId137" xr:uid="{00000000-0004-0000-0400-000088000000}"/>
    <hyperlink ref="N266" r:id="rId138" xr:uid="{00000000-0004-0000-0400-000089000000}"/>
    <hyperlink ref="N78" r:id="rId139" xr:uid="{00000000-0004-0000-0400-00008A000000}"/>
    <hyperlink ref="N264" r:id="rId140" xr:uid="{00000000-0004-0000-0400-00008B000000}"/>
    <hyperlink ref="N199" r:id="rId141" xr:uid="{00000000-0004-0000-0400-00008C000000}"/>
    <hyperlink ref="N203" r:id="rId142" xr:uid="{00000000-0004-0000-0400-00008D000000}"/>
    <hyperlink ref="N150" r:id="rId143" xr:uid="{00000000-0004-0000-0400-00008E000000}"/>
    <hyperlink ref="N11" r:id="rId144" xr:uid="{00000000-0004-0000-0400-00008F000000}"/>
    <hyperlink ref="N175" r:id="rId145" xr:uid="{00000000-0004-0000-0400-000090000000}"/>
    <hyperlink ref="N249" r:id="rId146" xr:uid="{00000000-0004-0000-0400-000091000000}"/>
    <hyperlink ref="N143" r:id="rId147" xr:uid="{00000000-0004-0000-0400-000092000000}"/>
    <hyperlink ref="N24" r:id="rId148" xr:uid="{00000000-0004-0000-0400-000093000000}"/>
    <hyperlink ref="N135" r:id="rId149" xr:uid="{00000000-0004-0000-0400-000094000000}"/>
    <hyperlink ref="N104" r:id="rId150" xr:uid="{00000000-0004-0000-0400-000095000000}"/>
    <hyperlink ref="N140" r:id="rId151" xr:uid="{00000000-0004-0000-0400-000096000000}"/>
    <hyperlink ref="N268" r:id="rId152" xr:uid="{00000000-0004-0000-0400-000097000000}"/>
    <hyperlink ref="N170" r:id="rId153" xr:uid="{00000000-0004-0000-0400-000098000000}"/>
    <hyperlink ref="N213" r:id="rId154" xr:uid="{00000000-0004-0000-0400-000099000000}"/>
    <hyperlink ref="N164" r:id="rId155" xr:uid="{00000000-0004-0000-0400-00009A000000}"/>
    <hyperlink ref="N9" r:id="rId156" xr:uid="{00000000-0004-0000-0400-00009B000000}"/>
    <hyperlink ref="N162" r:id="rId157" xr:uid="{00000000-0004-0000-0400-00009C000000}"/>
    <hyperlink ref="N166" r:id="rId158" xr:uid="{00000000-0004-0000-0400-00009D000000}"/>
    <hyperlink ref="N222" r:id="rId159" xr:uid="{00000000-0004-0000-0400-00009E000000}"/>
    <hyperlink ref="N32" r:id="rId160" xr:uid="{00000000-0004-0000-0400-00009F000000}"/>
    <hyperlink ref="N267" r:id="rId161" xr:uid="{00000000-0004-0000-0400-0000A0000000}"/>
    <hyperlink ref="N271" r:id="rId162" xr:uid="{00000000-0004-0000-0400-0000A1000000}"/>
    <hyperlink ref="N169" r:id="rId163" xr:uid="{00000000-0004-0000-0400-0000A2000000}"/>
    <hyperlink ref="N159" r:id="rId164" xr:uid="{00000000-0004-0000-0400-0000A3000000}"/>
    <hyperlink ref="N277" r:id="rId165" xr:uid="{00000000-0004-0000-0400-0000A4000000}"/>
    <hyperlink ref="N290" r:id="rId166" xr:uid="{00000000-0004-0000-0400-0000A5000000}"/>
    <hyperlink ref="N301" r:id="rId167" xr:uid="{00000000-0004-0000-0400-0000A6000000}"/>
    <hyperlink ref="N201" r:id="rId168" xr:uid="{00000000-0004-0000-0400-0000A7000000}"/>
    <hyperlink ref="N202" r:id="rId169" xr:uid="{00000000-0004-0000-0400-0000A8000000}"/>
    <hyperlink ref="N292" r:id="rId170" xr:uid="{00000000-0004-0000-0400-0000A9000000}"/>
    <hyperlink ref="N57" r:id="rId171" xr:uid="{00000000-0004-0000-0400-0000AA000000}"/>
    <hyperlink ref="N282" r:id="rId172" xr:uid="{00000000-0004-0000-0400-0000AB000000}"/>
    <hyperlink ref="N149" r:id="rId173" xr:uid="{00000000-0004-0000-0400-0000AC000000}"/>
    <hyperlink ref="N189" r:id="rId174" xr:uid="{00000000-0004-0000-0400-0000AD000000}"/>
    <hyperlink ref="N305" r:id="rId175" xr:uid="{00000000-0004-0000-0400-0000AE000000}"/>
    <hyperlink ref="N177" r:id="rId176" xr:uid="{00000000-0004-0000-0400-0000AF000000}"/>
    <hyperlink ref="N62" r:id="rId177" xr:uid="{00000000-0004-0000-0400-0000B0000000}"/>
    <hyperlink ref="N186" r:id="rId178" xr:uid="{00000000-0004-0000-0400-0000B1000000}"/>
    <hyperlink ref="N180" r:id="rId179" xr:uid="{00000000-0004-0000-0400-0000B2000000}"/>
    <hyperlink ref="N285" r:id="rId180" xr:uid="{00000000-0004-0000-0400-0000B3000000}"/>
    <hyperlink ref="N184" r:id="rId181" xr:uid="{00000000-0004-0000-0400-0000B4000000}"/>
    <hyperlink ref="N119" r:id="rId182" xr:uid="{00000000-0004-0000-0400-0000B5000000}"/>
    <hyperlink ref="N212" r:id="rId183" xr:uid="{00000000-0004-0000-0400-0000B6000000}"/>
    <hyperlink ref="N153" r:id="rId184" xr:uid="{00000000-0004-0000-0400-0000B7000000}"/>
    <hyperlink ref="N134" r:id="rId185" xr:uid="{00000000-0004-0000-0400-0000B8000000}"/>
    <hyperlink ref="N109" r:id="rId186" xr:uid="{00000000-0004-0000-0400-0000B9000000}"/>
    <hyperlink ref="N105" r:id="rId187" xr:uid="{00000000-0004-0000-0400-0000BA000000}"/>
    <hyperlink ref="N88" r:id="rId188" xr:uid="{00000000-0004-0000-0400-0000BB000000}"/>
    <hyperlink ref="N235" r:id="rId189" xr:uid="{00000000-0004-0000-0400-0000BC000000}"/>
    <hyperlink ref="N63" r:id="rId190" xr:uid="{00000000-0004-0000-0400-0000BD000000}"/>
    <hyperlink ref="N33" r:id="rId191" xr:uid="{00000000-0004-0000-0400-0000BE000000}"/>
    <hyperlink ref="N283" r:id="rId192" xr:uid="{00000000-0004-0000-0400-0000BF000000}"/>
    <hyperlink ref="N116" r:id="rId193" xr:uid="{00000000-0004-0000-0400-0000C0000000}"/>
    <hyperlink ref="N197" r:id="rId194" xr:uid="{00000000-0004-0000-0400-0000C1000000}"/>
    <hyperlink ref="N190" r:id="rId195" xr:uid="{00000000-0004-0000-0400-0000C2000000}"/>
    <hyperlink ref="N188" r:id="rId196" xr:uid="{00000000-0004-0000-0400-0000C3000000}"/>
    <hyperlink ref="N10" r:id="rId197" xr:uid="{00000000-0004-0000-0400-0000C4000000}"/>
    <hyperlink ref="N29" r:id="rId198" xr:uid="{00000000-0004-0000-0400-0000C5000000}"/>
    <hyperlink ref="N89" r:id="rId199" xr:uid="{00000000-0004-0000-0400-0000C6000000}"/>
    <hyperlink ref="N26" r:id="rId200" xr:uid="{00000000-0004-0000-0400-0000C7000000}"/>
    <hyperlink ref="N99" r:id="rId201" xr:uid="{00000000-0004-0000-0400-0000C8000000}"/>
    <hyperlink ref="N229" r:id="rId202" xr:uid="{00000000-0004-0000-0400-0000C9000000}"/>
    <hyperlink ref="N15" r:id="rId203" xr:uid="{00000000-0004-0000-0400-0000CA000000}"/>
    <hyperlink ref="N95" r:id="rId204" xr:uid="{00000000-0004-0000-0400-0000CB000000}"/>
    <hyperlink ref="N274" r:id="rId205" xr:uid="{00000000-0004-0000-0400-0000CC000000}"/>
    <hyperlink ref="N293" r:id="rId206" xr:uid="{00000000-0004-0000-0400-0000CD000000}"/>
    <hyperlink ref="N275" r:id="rId207" xr:uid="{00000000-0004-0000-0400-0000CE000000}"/>
    <hyperlink ref="N110" r:id="rId208" xr:uid="{00000000-0004-0000-0400-0000CF000000}"/>
    <hyperlink ref="N256" r:id="rId209" xr:uid="{00000000-0004-0000-0400-0000D0000000}"/>
    <hyperlink ref="N14" r:id="rId210" xr:uid="{00000000-0004-0000-0400-0000D1000000}"/>
    <hyperlink ref="N242" r:id="rId211" xr:uid="{00000000-0004-0000-0400-0000D2000000}"/>
    <hyperlink ref="N92" r:id="rId212" xr:uid="{00000000-0004-0000-0400-0000D3000000}"/>
    <hyperlink ref="N101" r:id="rId213" xr:uid="{00000000-0004-0000-0400-0000D4000000}"/>
    <hyperlink ref="N245" r:id="rId214" xr:uid="{00000000-0004-0000-0400-0000D5000000}"/>
    <hyperlink ref="N248" r:id="rId215" xr:uid="{00000000-0004-0000-0400-0000D6000000}"/>
    <hyperlink ref="N137" r:id="rId216" xr:uid="{00000000-0004-0000-0400-0000D7000000}"/>
    <hyperlink ref="N84" r:id="rId217" xr:uid="{00000000-0004-0000-0400-0000D8000000}"/>
    <hyperlink ref="N191" r:id="rId218" xr:uid="{00000000-0004-0000-0400-0000D9000000}"/>
    <hyperlink ref="N126" r:id="rId219" xr:uid="{00000000-0004-0000-0400-0000DA000000}"/>
    <hyperlink ref="N18" r:id="rId220" xr:uid="{00000000-0004-0000-0400-0000DB000000}"/>
    <hyperlink ref="N270" r:id="rId221" xr:uid="{00000000-0004-0000-0400-0000DC000000}"/>
    <hyperlink ref="N265" r:id="rId222" xr:uid="{00000000-0004-0000-0400-0000DD000000}"/>
    <hyperlink ref="N35" r:id="rId223" xr:uid="{00000000-0004-0000-0400-0000DE000000}"/>
    <hyperlink ref="N269" r:id="rId224" xr:uid="{00000000-0004-0000-0400-0000DF000000}"/>
    <hyperlink ref="N230" r:id="rId225" xr:uid="{00000000-0004-0000-0400-0000E0000000}"/>
    <hyperlink ref="N47" r:id="rId226" xr:uid="{00000000-0004-0000-0400-0000E1000000}"/>
    <hyperlink ref="N194" r:id="rId227" xr:uid="{00000000-0004-0000-0400-0000E2000000}"/>
    <hyperlink ref="N223" r:id="rId228" xr:uid="{00000000-0004-0000-0400-0000E3000000}"/>
    <hyperlink ref="N16" r:id="rId229" xr:uid="{00000000-0004-0000-0400-0000E4000000}"/>
    <hyperlink ref="N276" r:id="rId230" xr:uid="{00000000-0004-0000-0400-0000E5000000}"/>
    <hyperlink ref="N183" r:id="rId231" xr:uid="{00000000-0004-0000-0400-0000E6000000}"/>
    <hyperlink ref="N195" r:id="rId232" xr:uid="{00000000-0004-0000-0400-0000E7000000}"/>
    <hyperlink ref="N136" r:id="rId233" xr:uid="{00000000-0004-0000-0400-0000E8000000}"/>
    <hyperlink ref="N21" r:id="rId234" xr:uid="{00000000-0004-0000-0400-0000E9000000}"/>
    <hyperlink ref="N246" r:id="rId235" xr:uid="{00000000-0004-0000-0400-0000EA000000}"/>
    <hyperlink ref="N127" r:id="rId236" xr:uid="{00000000-0004-0000-0400-0000EB000000}"/>
    <hyperlink ref="N145" r:id="rId237" xr:uid="{00000000-0004-0000-0400-0000EC000000}"/>
    <hyperlink ref="N173" r:id="rId238" xr:uid="{00000000-0004-0000-0400-0000ED000000}"/>
    <hyperlink ref="N90" r:id="rId239" xr:uid="{00000000-0004-0000-0400-0000EE000000}"/>
    <hyperlink ref="N300" r:id="rId240" xr:uid="{00000000-0004-0000-0400-0000EF000000}"/>
    <hyperlink ref="N236" r:id="rId241" xr:uid="{00000000-0004-0000-0400-0000F0000000}"/>
    <hyperlink ref="N39" r:id="rId242" xr:uid="{00000000-0004-0000-0400-0000F1000000}"/>
    <hyperlink ref="N284" r:id="rId243" xr:uid="{00000000-0004-0000-0400-0000F2000000}"/>
    <hyperlink ref="N239" r:id="rId244" xr:uid="{00000000-0004-0000-0400-0000F3000000}"/>
    <hyperlink ref="N303" r:id="rId245" xr:uid="{00000000-0004-0000-0400-0000F4000000}"/>
    <hyperlink ref="N295" r:id="rId246" xr:uid="{00000000-0004-0000-0400-0000F5000000}"/>
    <hyperlink ref="N79" r:id="rId247" xr:uid="{00000000-0004-0000-0400-0000F6000000}"/>
    <hyperlink ref="N294" r:id="rId248" xr:uid="{00000000-0004-0000-0400-0000F7000000}"/>
    <hyperlink ref="N56" r:id="rId249" xr:uid="{00000000-0004-0000-0400-0000F8000000}"/>
    <hyperlink ref="N309" r:id="rId250" xr:uid="{00000000-0004-0000-0400-0000F9000000}"/>
    <hyperlink ref="N297" r:id="rId251" xr:uid="{00000000-0004-0000-0400-0000FA000000}"/>
    <hyperlink ref="N198" r:id="rId252" xr:uid="{00000000-0004-0000-0400-0000FB000000}"/>
    <hyperlink ref="N40" r:id="rId253" xr:uid="{00000000-0004-0000-0400-0000FC000000}"/>
    <hyperlink ref="N226" r:id="rId254" xr:uid="{00000000-0004-0000-0400-0000FD000000}"/>
    <hyperlink ref="N181" r:id="rId255" xr:uid="{00000000-0004-0000-0400-0000FE000000}"/>
    <hyperlink ref="N185" r:id="rId256" xr:uid="{00000000-0004-0000-0400-0000FF000000}"/>
    <hyperlink ref="N85" r:id="rId257" xr:uid="{00000000-0004-0000-0400-000000010000}"/>
    <hyperlink ref="N238" r:id="rId258" xr:uid="{00000000-0004-0000-0400-000001010000}"/>
    <hyperlink ref="N120" r:id="rId259" xr:uid="{00000000-0004-0000-0400-000002010000}"/>
    <hyperlink ref="N221" r:id="rId260" xr:uid="{00000000-0004-0000-0400-000003010000}"/>
    <hyperlink ref="N262" r:id="rId261" xr:uid="{00000000-0004-0000-0400-000004010000}"/>
    <hyperlink ref="N144" r:id="rId262" xr:uid="{00000000-0004-0000-0400-000005010000}"/>
    <hyperlink ref="N214" r:id="rId263" xr:uid="{00000000-0004-0000-0400-000006010000}"/>
    <hyperlink ref="N148" r:id="rId264" xr:uid="{00000000-0004-0000-0400-000007010000}"/>
    <hyperlink ref="N210" r:id="rId265" xr:uid="{00000000-0004-0000-0400-000008010000}"/>
    <hyperlink ref="N204" r:id="rId266" xr:uid="{00000000-0004-0000-0400-000009010000}"/>
    <hyperlink ref="N112" r:id="rId267" xr:uid="{00000000-0004-0000-0400-00000A010000}"/>
    <hyperlink ref="N279" r:id="rId268" xr:uid="{00000000-0004-0000-0400-00000B010000}"/>
    <hyperlink ref="N263" r:id="rId269" xr:uid="{00000000-0004-0000-0400-00000C010000}"/>
    <hyperlink ref="N156" r:id="rId270" xr:uid="{00000000-0004-0000-0400-00000D010000}"/>
    <hyperlink ref="N178" r:id="rId271" xr:uid="{00000000-0004-0000-0400-00000E010000}"/>
    <hyperlink ref="N75" r:id="rId272" xr:uid="{00000000-0004-0000-0400-00000F010000}"/>
    <hyperlink ref="N77" r:id="rId273" xr:uid="{00000000-0004-0000-0400-000010010000}"/>
    <hyperlink ref="N167" r:id="rId274" xr:uid="{00000000-0004-0000-0400-000011010000}"/>
    <hyperlink ref="N76" r:id="rId275" xr:uid="{00000000-0004-0000-0400-000012010000}"/>
    <hyperlink ref="N154" r:id="rId276" xr:uid="{00000000-0004-0000-0400-000013010000}"/>
    <hyperlink ref="N38" r:id="rId277" xr:uid="{00000000-0004-0000-0400-000014010000}"/>
    <hyperlink ref="N106" r:id="rId278" xr:uid="{00000000-0004-0000-0400-000015010000}"/>
    <hyperlink ref="N288" r:id="rId279" xr:uid="{00000000-0004-0000-0400-000016010000}"/>
    <hyperlink ref="N219" r:id="rId280" xr:uid="{00000000-0004-0000-0400-000017010000}"/>
    <hyperlink ref="N123" r:id="rId281" xr:uid="{00000000-0004-0000-0400-000018010000}"/>
    <hyperlink ref="N158" r:id="rId282" xr:uid="{00000000-0004-0000-0400-000019010000}"/>
    <hyperlink ref="N161" r:id="rId283" xr:uid="{00000000-0004-0000-0400-00001A010000}"/>
    <hyperlink ref="N107" r:id="rId284" xr:uid="{00000000-0004-0000-0400-00001B010000}"/>
    <hyperlink ref="N250" r:id="rId285" xr:uid="{00000000-0004-0000-0400-00001C010000}"/>
    <hyperlink ref="N205" r:id="rId286" xr:uid="{00000000-0004-0000-0400-00001D010000}"/>
    <hyperlink ref="N49" r:id="rId287" xr:uid="{00000000-0004-0000-0400-00001E010000}"/>
    <hyperlink ref="N196" r:id="rId288" xr:uid="{00000000-0004-0000-0400-00001F010000}"/>
    <hyperlink ref="N141" r:id="rId289" xr:uid="{00000000-0004-0000-0400-000020010000}"/>
    <hyperlink ref="N19" r:id="rId290" xr:uid="{00000000-0004-0000-0400-000021010000}"/>
    <hyperlink ref="N299" r:id="rId291" xr:uid="{00000000-0004-0000-0400-000022010000}"/>
    <hyperlink ref="N304" r:id="rId292" xr:uid="{00000000-0004-0000-0400-000023010000}"/>
    <hyperlink ref="N251" r:id="rId293" xr:uid="{00000000-0004-0000-0400-000024010000}"/>
    <hyperlink ref="N272" r:id="rId294" xr:uid="{00000000-0004-0000-0400-000025010000}"/>
    <hyperlink ref="N200" r:id="rId295" xr:uid="{00000000-0004-0000-0400-000026010000}"/>
    <hyperlink ref="N252" r:id="rId296" xr:uid="{00000000-0004-0000-0400-000027010000}"/>
    <hyperlink ref="N121" r:id="rId297" xr:uid="{00000000-0004-0000-0400-000028010000}"/>
    <hyperlink ref="N286" r:id="rId298" xr:uid="{00000000-0004-0000-0400-000029010000}"/>
    <hyperlink ref="N217" r:id="rId299" xr:uid="{00000000-0004-0000-0400-00002A010000}"/>
    <hyperlink ref="N302" r:id="rId300" xr:uid="{00000000-0004-0000-0400-00002B010000}"/>
    <hyperlink ref="N182" r:id="rId301" xr:uid="{00000000-0004-0000-0400-00002C010000}"/>
    <hyperlink ref="N130" r:id="rId302" xr:uid="{00000000-0004-0000-0400-00002D010000}"/>
    <hyperlink ref="N237" r:id="rId303" xr:uid="{00000000-0004-0000-0400-00002E010000}"/>
    <hyperlink ref="N298" r:id="rId304" xr:uid="{00000000-0004-0000-0400-00002F010000}"/>
    <hyperlink ref="N72" r:id="rId305" xr:uid="{00000000-0004-0000-0400-000030010000}"/>
    <hyperlink ref="N289" r:id="rId306" xr:uid="{00000000-0004-0000-0400-000031010000}"/>
    <hyperlink ref="N70" r:id="rId307" xr:uid="{00000000-0004-0000-0400-000032010000}"/>
  </hyperlinks>
  <pageMargins left="0.7" right="0.7" top="0.75" bottom="0.75" header="0.3" footer="0.3"/>
  <tableParts count="1">
    <tablePart r:id="rId30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1"/>
  <sheetViews>
    <sheetView workbookViewId="0">
      <pane ySplit="1" topLeftCell="A2" activePane="bottomLeft" state="frozen"/>
      <selection pane="bottomLeft" activeCell="C1" sqref="A1:XFD1048576"/>
    </sheetView>
  </sheetViews>
  <sheetFormatPr defaultColWidth="8.88671875" defaultRowHeight="19.95" customHeight="1"/>
  <cols>
    <col min="1" max="1" width="9" style="1" customWidth="1"/>
    <col min="2" max="2" width="8.88671875" style="1" customWidth="1"/>
    <col min="3" max="3" width="30.77734375" style="1" customWidth="1"/>
    <col min="4" max="5" width="16.44140625" style="1" customWidth="1"/>
    <col min="6" max="6" width="80.77734375" style="1" customWidth="1"/>
    <col min="7" max="7" width="9" style="1" customWidth="1"/>
    <col min="8" max="8" width="8.88671875" style="1" customWidth="1"/>
    <col min="9" max="9" width="30.77734375" style="1" customWidth="1"/>
    <col min="10" max="10" width="8.88671875" style="1" customWidth="1"/>
    <col min="11" max="11" width="9.44140625" style="1" customWidth="1"/>
    <col min="12" max="12" width="52.44140625" style="1" bestFit="1" customWidth="1"/>
    <col min="13" max="16384" width="8.88671875" style="1"/>
  </cols>
  <sheetData>
    <row r="1" spans="1:12" s="29" customFormat="1" ht="19.95" customHeight="1">
      <c r="A1" s="24" t="s">
        <v>9952</v>
      </c>
      <c r="B1" s="25" t="s">
        <v>9941</v>
      </c>
      <c r="C1" s="25" t="s">
        <v>9942</v>
      </c>
      <c r="D1" s="26" t="s">
        <v>9943</v>
      </c>
      <c r="E1" s="26" t="s">
        <v>9944</v>
      </c>
      <c r="F1" s="27" t="s">
        <v>9945</v>
      </c>
      <c r="G1" s="25" t="s">
        <v>9946</v>
      </c>
      <c r="H1" s="25" t="s">
        <v>9947</v>
      </c>
      <c r="I1" s="25" t="s">
        <v>9948</v>
      </c>
      <c r="J1" s="25" t="s">
        <v>9949</v>
      </c>
      <c r="K1" s="28" t="s">
        <v>9950</v>
      </c>
      <c r="L1" s="28" t="s">
        <v>9951</v>
      </c>
    </row>
    <row r="2" spans="1:12" ht="19.95" customHeight="1">
      <c r="A2" s="15">
        <v>455</v>
      </c>
      <c r="B2" s="6" t="s">
        <v>14</v>
      </c>
      <c r="C2" s="6" t="s">
        <v>9927</v>
      </c>
      <c r="D2" s="8">
        <v>9780203074428</v>
      </c>
      <c r="E2" s="8">
        <v>9780415696289</v>
      </c>
      <c r="F2" s="9" t="s">
        <v>9635</v>
      </c>
      <c r="G2" s="10">
        <v>1</v>
      </c>
      <c r="H2" s="3" t="s">
        <v>9626</v>
      </c>
      <c r="I2" s="6" t="s">
        <v>9636</v>
      </c>
      <c r="J2" s="6" t="s">
        <v>22</v>
      </c>
      <c r="K2" s="4">
        <v>2013</v>
      </c>
      <c r="L2" s="14" t="str">
        <f>HYPERLINK("http://www.taylorfrancis.com/books/9780203074428")</f>
        <v>http://www.taylorfrancis.com/books/9780203074428</v>
      </c>
    </row>
    <row r="3" spans="1:12" ht="19.95" customHeight="1">
      <c r="A3" s="15">
        <v>332</v>
      </c>
      <c r="B3" s="6" t="s">
        <v>14</v>
      </c>
      <c r="C3" s="6" t="s">
        <v>9927</v>
      </c>
      <c r="D3" s="8">
        <v>9780203095195</v>
      </c>
      <c r="E3" s="8">
        <v>9780415633154</v>
      </c>
      <c r="F3" s="9" t="s">
        <v>9660</v>
      </c>
      <c r="G3" s="10">
        <v>1</v>
      </c>
      <c r="H3" s="3" t="s">
        <v>9626</v>
      </c>
      <c r="I3" s="6" t="s">
        <v>9661</v>
      </c>
      <c r="J3" s="6" t="s">
        <v>22</v>
      </c>
      <c r="K3" s="4">
        <v>2014</v>
      </c>
      <c r="L3" s="14" t="str">
        <f>HYPERLINK("http://www.taylorfrancis.com/books/9780203095195")</f>
        <v>http://www.taylorfrancis.com/books/9780203095195</v>
      </c>
    </row>
    <row r="4" spans="1:12" ht="19.95" customHeight="1">
      <c r="A4" s="15">
        <v>382</v>
      </c>
      <c r="B4" s="6" t="s">
        <v>14</v>
      </c>
      <c r="C4" s="6" t="s">
        <v>9927</v>
      </c>
      <c r="D4" s="8">
        <v>9780203117743</v>
      </c>
      <c r="E4" s="8">
        <v>9780415577694</v>
      </c>
      <c r="F4" s="9" t="s">
        <v>9681</v>
      </c>
      <c r="G4" s="10">
        <v>1</v>
      </c>
      <c r="H4" s="3" t="s">
        <v>9626</v>
      </c>
      <c r="I4" s="6" t="s">
        <v>4788</v>
      </c>
      <c r="J4" s="6" t="s">
        <v>22</v>
      </c>
      <c r="K4" s="4">
        <v>2012</v>
      </c>
      <c r="L4" s="14" t="str">
        <f>HYPERLINK("http://www.taylorfrancis.com/books/9780203117743")</f>
        <v>http://www.taylorfrancis.com/books/9780203117743</v>
      </c>
    </row>
    <row r="5" spans="1:12" ht="19.95" customHeight="1">
      <c r="A5" s="15">
        <v>396</v>
      </c>
      <c r="B5" s="6" t="s">
        <v>14</v>
      </c>
      <c r="C5" s="6" t="s">
        <v>9927</v>
      </c>
      <c r="D5" s="8">
        <v>9780203558812</v>
      </c>
      <c r="E5" s="8">
        <v>9780415698252</v>
      </c>
      <c r="F5" s="9" t="s">
        <v>9722</v>
      </c>
      <c r="G5" s="10">
        <v>1</v>
      </c>
      <c r="H5" s="3" t="s">
        <v>9648</v>
      </c>
      <c r="I5" s="6" t="s">
        <v>9723</v>
      </c>
      <c r="J5" s="6" t="s">
        <v>22</v>
      </c>
      <c r="K5" s="4">
        <v>2013</v>
      </c>
      <c r="L5" s="14" t="str">
        <f>HYPERLINK("http://www.taylorfrancis.com/books/9780203558812")</f>
        <v>http://www.taylorfrancis.com/books/9780203558812</v>
      </c>
    </row>
    <row r="6" spans="1:12" ht="19.95" customHeight="1">
      <c r="A6" s="15">
        <v>339</v>
      </c>
      <c r="B6" s="6" t="s">
        <v>14</v>
      </c>
      <c r="C6" s="6" t="s">
        <v>9927</v>
      </c>
      <c r="D6" s="8">
        <v>9780203559017</v>
      </c>
      <c r="E6" s="8">
        <v>9780415698276</v>
      </c>
      <c r="F6" s="9" t="s">
        <v>9724</v>
      </c>
      <c r="G6" s="10">
        <v>1</v>
      </c>
      <c r="H6" s="3" t="s">
        <v>9648</v>
      </c>
      <c r="I6" s="6" t="s">
        <v>9723</v>
      </c>
      <c r="J6" s="6" t="s">
        <v>22</v>
      </c>
      <c r="K6" s="4">
        <v>2013</v>
      </c>
      <c r="L6" s="14" t="str">
        <f>HYPERLINK("http://www.taylorfrancis.com/books/9780203559017")</f>
        <v>http://www.taylorfrancis.com/books/9780203559017</v>
      </c>
    </row>
    <row r="7" spans="1:12" ht="19.95" customHeight="1">
      <c r="A7" s="15">
        <v>397</v>
      </c>
      <c r="B7" s="6" t="s">
        <v>14</v>
      </c>
      <c r="C7" s="6" t="s">
        <v>9927</v>
      </c>
      <c r="D7" s="8">
        <v>9780203797068</v>
      </c>
      <c r="E7" s="8">
        <v>9780415637299</v>
      </c>
      <c r="F7" s="9" t="s">
        <v>9750</v>
      </c>
      <c r="G7" s="10">
        <v>1</v>
      </c>
      <c r="H7" s="3" t="s">
        <v>9626</v>
      </c>
      <c r="I7" s="6" t="s">
        <v>9751</v>
      </c>
      <c r="J7" s="6" t="s">
        <v>22</v>
      </c>
      <c r="K7" s="4">
        <v>2014</v>
      </c>
      <c r="L7" s="14" t="str">
        <f>HYPERLINK("http://www.taylorfrancis.com/books/9780203797068")</f>
        <v>http://www.taylorfrancis.com/books/9780203797068</v>
      </c>
    </row>
    <row r="8" spans="1:12" ht="19.95" customHeight="1">
      <c r="A8" s="15">
        <v>374</v>
      </c>
      <c r="B8" s="6" t="s">
        <v>14</v>
      </c>
      <c r="C8" s="6" t="s">
        <v>9927</v>
      </c>
      <c r="D8" s="8">
        <v>9781315735207</v>
      </c>
      <c r="E8" s="8">
        <v>9780415839495</v>
      </c>
      <c r="F8" s="9" t="s">
        <v>9779</v>
      </c>
      <c r="G8" s="10">
        <v>1</v>
      </c>
      <c r="H8" s="3" t="s">
        <v>9626</v>
      </c>
      <c r="I8" s="6" t="s">
        <v>9780</v>
      </c>
      <c r="J8" s="6" t="s">
        <v>22</v>
      </c>
      <c r="K8" s="4">
        <v>2015</v>
      </c>
      <c r="L8" s="14" t="str">
        <f>HYPERLINK("http://www.taylorfrancis.com/books/9781315735207")</f>
        <v>http://www.taylorfrancis.com/books/9781315735207</v>
      </c>
    </row>
    <row r="9" spans="1:12" ht="19.95" customHeight="1">
      <c r="A9" s="15">
        <v>316</v>
      </c>
      <c r="B9" s="6" t="s">
        <v>14</v>
      </c>
      <c r="C9" s="6" t="s">
        <v>9927</v>
      </c>
      <c r="D9" s="8">
        <v>9781315743769</v>
      </c>
      <c r="E9" s="8">
        <v>9781138820654</v>
      </c>
      <c r="F9" s="9" t="s">
        <v>9791</v>
      </c>
      <c r="G9" s="10">
        <v>1</v>
      </c>
      <c r="H9" s="3" t="s">
        <v>9626</v>
      </c>
      <c r="I9" s="6" t="s">
        <v>9792</v>
      </c>
      <c r="J9" s="6" t="s">
        <v>22</v>
      </c>
      <c r="K9" s="4">
        <v>2015</v>
      </c>
      <c r="L9" s="14" t="str">
        <f>HYPERLINK("http://www.taylorfrancis.com/books/9781315743769")</f>
        <v>http://www.taylorfrancis.com/books/9781315743769</v>
      </c>
    </row>
    <row r="10" spans="1:12" ht="19.95" customHeight="1">
      <c r="A10" s="15">
        <v>320</v>
      </c>
      <c r="B10" s="6" t="s">
        <v>14</v>
      </c>
      <c r="C10" s="6" t="s">
        <v>9927</v>
      </c>
      <c r="D10" s="8">
        <v>9781315747958</v>
      </c>
      <c r="E10" s="8">
        <v>9780415746427</v>
      </c>
      <c r="F10" s="9" t="s">
        <v>9795</v>
      </c>
      <c r="G10" s="10">
        <v>1</v>
      </c>
      <c r="H10" s="3" t="s">
        <v>9626</v>
      </c>
      <c r="I10" s="6" t="s">
        <v>9796</v>
      </c>
      <c r="J10" s="6" t="s">
        <v>22</v>
      </c>
      <c r="K10" s="4">
        <v>2015</v>
      </c>
      <c r="L10" s="14" t="str">
        <f>HYPERLINK("http://www.taylorfrancis.com/books/9781315747958")</f>
        <v>http://www.taylorfrancis.com/books/9781315747958</v>
      </c>
    </row>
    <row r="11" spans="1:12" ht="19.95" customHeight="1">
      <c r="A11" s="15">
        <v>338</v>
      </c>
      <c r="B11" s="6" t="s">
        <v>14</v>
      </c>
      <c r="C11" s="6" t="s">
        <v>9927</v>
      </c>
      <c r="D11" s="8">
        <v>9781315762975</v>
      </c>
      <c r="E11" s="8">
        <v>9780415530255</v>
      </c>
      <c r="F11" s="9" t="s">
        <v>9814</v>
      </c>
      <c r="G11" s="10">
        <v>1</v>
      </c>
      <c r="H11" s="3" t="s">
        <v>9626</v>
      </c>
      <c r="I11" s="6" t="s">
        <v>9815</v>
      </c>
      <c r="J11" s="6" t="s">
        <v>22</v>
      </c>
      <c r="K11" s="4">
        <v>2014</v>
      </c>
      <c r="L11" s="14" t="str">
        <f>HYPERLINK("http://www.taylorfrancis.com/books/9781315762975")</f>
        <v>http://www.taylorfrancis.com/books/9781315762975</v>
      </c>
    </row>
    <row r="12" spans="1:12" ht="19.95" customHeight="1">
      <c r="A12" s="15">
        <v>428</v>
      </c>
      <c r="B12" s="6" t="s">
        <v>14</v>
      </c>
      <c r="C12" s="6" t="s">
        <v>9927</v>
      </c>
      <c r="D12" s="8">
        <v>9781315767130</v>
      </c>
      <c r="E12" s="8">
        <v>9781138786714</v>
      </c>
      <c r="F12" s="9" t="s">
        <v>9822</v>
      </c>
      <c r="G12" s="10">
        <v>1</v>
      </c>
      <c r="H12" s="3" t="s">
        <v>9629</v>
      </c>
      <c r="I12" s="6" t="s">
        <v>9823</v>
      </c>
      <c r="J12" s="6" t="s">
        <v>22</v>
      </c>
      <c r="K12" s="4">
        <v>2014</v>
      </c>
      <c r="L12" s="14" t="str">
        <f>HYPERLINK("http://www.taylorfrancis.com/books/9781315767130")</f>
        <v>http://www.taylorfrancis.com/books/9781315767130</v>
      </c>
    </row>
    <row r="13" spans="1:12" ht="19.95" customHeight="1">
      <c r="A13" s="15">
        <v>318</v>
      </c>
      <c r="B13" s="6" t="s">
        <v>14</v>
      </c>
      <c r="C13" s="6" t="s">
        <v>9927</v>
      </c>
      <c r="D13" s="8">
        <v>9781315794235</v>
      </c>
      <c r="E13" s="8">
        <v>9780415660396</v>
      </c>
      <c r="F13" s="9" t="s">
        <v>9849</v>
      </c>
      <c r="G13" s="10">
        <v>1</v>
      </c>
      <c r="H13" s="3" t="s">
        <v>9626</v>
      </c>
      <c r="I13" s="6" t="s">
        <v>9850</v>
      </c>
      <c r="J13" s="6" t="s">
        <v>22</v>
      </c>
      <c r="K13" s="4">
        <v>2014</v>
      </c>
      <c r="L13" s="14" t="str">
        <f>HYPERLINK("http://www.taylorfrancis.com/books/9781315794235")</f>
        <v>http://www.taylorfrancis.com/books/9781315794235</v>
      </c>
    </row>
    <row r="14" spans="1:12" ht="19.95" customHeight="1">
      <c r="A14" s="15">
        <v>436</v>
      </c>
      <c r="B14" s="6" t="s">
        <v>14</v>
      </c>
      <c r="C14" s="6" t="s">
        <v>9927</v>
      </c>
      <c r="D14" s="8">
        <v>9781315814285</v>
      </c>
      <c r="E14" s="8">
        <v>9780415841290</v>
      </c>
      <c r="F14" s="9" t="s">
        <v>9868</v>
      </c>
      <c r="G14" s="10">
        <v>1</v>
      </c>
      <c r="H14" s="3" t="s">
        <v>9626</v>
      </c>
      <c r="I14" s="6" t="s">
        <v>9869</v>
      </c>
      <c r="J14" s="6" t="s">
        <v>22</v>
      </c>
      <c r="K14" s="4">
        <v>2015</v>
      </c>
      <c r="L14" s="14" t="str">
        <f>HYPERLINK("http://www.taylorfrancis.com/books/9781315814285")</f>
        <v>http://www.taylorfrancis.com/books/9781315814285</v>
      </c>
    </row>
    <row r="15" spans="1:12" ht="19.95" customHeight="1">
      <c r="A15" s="15">
        <v>371</v>
      </c>
      <c r="B15" s="6" t="s">
        <v>14</v>
      </c>
      <c r="C15" s="6" t="s">
        <v>9927</v>
      </c>
      <c r="D15" s="8">
        <v>9781315832913</v>
      </c>
      <c r="E15" s="8">
        <v>9781408296899</v>
      </c>
      <c r="F15" s="9" t="s">
        <v>9886</v>
      </c>
      <c r="G15" s="10">
        <v>1</v>
      </c>
      <c r="H15" s="3" t="s">
        <v>9626</v>
      </c>
      <c r="I15" s="6" t="s">
        <v>9887</v>
      </c>
      <c r="J15" s="6" t="s">
        <v>9888</v>
      </c>
      <c r="K15" s="4">
        <v>2013</v>
      </c>
      <c r="L15" s="14" t="str">
        <f>HYPERLINK("http://www.taylorfrancis.com/books/9781315832913")</f>
        <v>http://www.taylorfrancis.com/books/9781315832913</v>
      </c>
    </row>
    <row r="16" spans="1:12" ht="19.95" customHeight="1">
      <c r="A16" s="15">
        <v>454</v>
      </c>
      <c r="B16" s="6" t="s">
        <v>14</v>
      </c>
      <c r="C16" s="6" t="s">
        <v>9927</v>
      </c>
      <c r="D16" s="8">
        <v>9781315857022</v>
      </c>
      <c r="E16" s="8">
        <v>9780415693127</v>
      </c>
      <c r="F16" s="9" t="s">
        <v>9896</v>
      </c>
      <c r="G16" s="10">
        <v>1</v>
      </c>
      <c r="H16" s="3" t="s">
        <v>9626</v>
      </c>
      <c r="I16" s="6" t="s">
        <v>9897</v>
      </c>
      <c r="J16" s="6" t="s">
        <v>22</v>
      </c>
      <c r="K16" s="4">
        <v>2014</v>
      </c>
      <c r="L16" s="14" t="str">
        <f>HYPERLINK("http://www.taylorfrancis.com/books/9781315857022")</f>
        <v>http://www.taylorfrancis.com/books/9781315857022</v>
      </c>
    </row>
    <row r="17" spans="1:12" ht="19.95" customHeight="1">
      <c r="A17" s="15">
        <v>329</v>
      </c>
      <c r="B17" s="6" t="s">
        <v>14</v>
      </c>
      <c r="C17" s="6" t="s">
        <v>9924</v>
      </c>
      <c r="D17" s="8">
        <v>9780203068915</v>
      </c>
      <c r="E17" s="8">
        <v>9780415811910</v>
      </c>
      <c r="F17" s="9" t="s">
        <v>9628</v>
      </c>
      <c r="G17" s="10">
        <v>1</v>
      </c>
      <c r="H17" s="3" t="s">
        <v>9629</v>
      </c>
      <c r="I17" s="6" t="s">
        <v>9630</v>
      </c>
      <c r="J17" s="6" t="s">
        <v>22</v>
      </c>
      <c r="K17" s="4">
        <v>2013</v>
      </c>
      <c r="L17" s="14" t="str">
        <f>HYPERLINK("http://www.taylorfrancis.com/books/9780203068915")</f>
        <v>http://www.taylorfrancis.com/books/9780203068915</v>
      </c>
    </row>
    <row r="18" spans="1:12" ht="19.95" customHeight="1">
      <c r="A18" s="15">
        <v>381</v>
      </c>
      <c r="B18" s="6" t="s">
        <v>14</v>
      </c>
      <c r="C18" s="6" t="s">
        <v>9924</v>
      </c>
      <c r="D18" s="8">
        <v>9780203097915</v>
      </c>
      <c r="E18" s="8">
        <v>9780415806985</v>
      </c>
      <c r="F18" s="9" t="s">
        <v>9664</v>
      </c>
      <c r="G18" s="10">
        <v>1</v>
      </c>
      <c r="H18" s="3" t="s">
        <v>9626</v>
      </c>
      <c r="I18" s="6" t="s">
        <v>9665</v>
      </c>
      <c r="J18" s="6" t="s">
        <v>22</v>
      </c>
      <c r="K18" s="4">
        <v>2013</v>
      </c>
      <c r="L18" s="14" t="str">
        <f>HYPERLINK("http://www.taylorfrancis.com/books/9780203097915")</f>
        <v>http://www.taylorfrancis.com/books/9780203097915</v>
      </c>
    </row>
    <row r="19" spans="1:12" ht="19.95" customHeight="1">
      <c r="A19" s="15">
        <v>417</v>
      </c>
      <c r="B19" s="6" t="s">
        <v>14</v>
      </c>
      <c r="C19" s="6" t="s">
        <v>9924</v>
      </c>
      <c r="D19" s="8">
        <v>9781315880280</v>
      </c>
      <c r="E19" s="8">
        <v>9780415899093</v>
      </c>
      <c r="F19" s="9" t="s">
        <v>9902</v>
      </c>
      <c r="G19" s="10">
        <v>1</v>
      </c>
      <c r="H19" s="3" t="s">
        <v>9626</v>
      </c>
      <c r="I19" s="6" t="s">
        <v>9903</v>
      </c>
      <c r="J19" s="6" t="s">
        <v>22</v>
      </c>
      <c r="K19" s="4">
        <v>2014</v>
      </c>
      <c r="L19" s="14" t="str">
        <f>HYPERLINK("http://www.taylorfrancis.com/books/9781315880280")</f>
        <v>http://www.taylorfrancis.com/books/9781315880280</v>
      </c>
    </row>
    <row r="20" spans="1:12" ht="19.95" customHeight="1">
      <c r="A20" s="15">
        <v>426</v>
      </c>
      <c r="B20" s="6" t="s">
        <v>14</v>
      </c>
      <c r="C20" s="6" t="s">
        <v>9924</v>
      </c>
      <c r="D20" s="8">
        <v>9781315885803</v>
      </c>
      <c r="E20" s="8">
        <v>9780415709026</v>
      </c>
      <c r="F20" s="9" t="s">
        <v>9915</v>
      </c>
      <c r="G20" s="10">
        <v>1</v>
      </c>
      <c r="H20" s="3" t="s">
        <v>9626</v>
      </c>
      <c r="I20" s="6" t="s">
        <v>9916</v>
      </c>
      <c r="J20" s="6" t="s">
        <v>22</v>
      </c>
      <c r="K20" s="4">
        <v>2014</v>
      </c>
      <c r="L20" s="14" t="str">
        <f>HYPERLINK("http://www.taylorfrancis.com/books/9781315885803")</f>
        <v>http://www.taylorfrancis.com/books/9781315885803</v>
      </c>
    </row>
    <row r="21" spans="1:12" ht="19.95" customHeight="1">
      <c r="A21" s="15">
        <v>456</v>
      </c>
      <c r="B21" s="6" t="s">
        <v>14</v>
      </c>
      <c r="C21" s="6" t="s">
        <v>9934</v>
      </c>
      <c r="D21" s="8">
        <v>9780203125458</v>
      </c>
      <c r="E21" s="8">
        <v>9780415687980</v>
      </c>
      <c r="F21" s="9" t="s">
        <v>9698</v>
      </c>
      <c r="G21" s="10">
        <v>1</v>
      </c>
      <c r="H21" s="3" t="s">
        <v>9626</v>
      </c>
      <c r="I21" s="6" t="s">
        <v>9699</v>
      </c>
      <c r="J21" s="6" t="s">
        <v>22</v>
      </c>
      <c r="K21" s="4">
        <v>2012</v>
      </c>
      <c r="L21" s="14" t="str">
        <f>HYPERLINK("http://www.taylorfrancis.com/books/9780203125458")</f>
        <v>http://www.taylorfrancis.com/books/9780203125458</v>
      </c>
    </row>
    <row r="22" spans="1:12" ht="19.95" customHeight="1">
      <c r="A22" s="15">
        <v>317</v>
      </c>
      <c r="B22" s="6" t="s">
        <v>14</v>
      </c>
      <c r="C22" s="6" t="s">
        <v>9934</v>
      </c>
      <c r="D22" s="8">
        <v>9781315763897</v>
      </c>
      <c r="E22" s="8">
        <v>9780415507912</v>
      </c>
      <c r="F22" s="9" t="s">
        <v>9816</v>
      </c>
      <c r="G22" s="10">
        <v>1</v>
      </c>
      <c r="H22" s="3" t="s">
        <v>9626</v>
      </c>
      <c r="I22" s="6" t="s">
        <v>9817</v>
      </c>
      <c r="J22" s="6" t="s">
        <v>22</v>
      </c>
      <c r="K22" s="4">
        <v>2015</v>
      </c>
      <c r="L22" s="14" t="str">
        <f>HYPERLINK("http://www.taylorfrancis.com/books/9781315763897")</f>
        <v>http://www.taylorfrancis.com/books/9781315763897</v>
      </c>
    </row>
    <row r="23" spans="1:12" ht="19.95" customHeight="1">
      <c r="A23" s="15">
        <v>459</v>
      </c>
      <c r="B23" s="6" t="s">
        <v>14</v>
      </c>
      <c r="C23" s="6" t="s">
        <v>9925</v>
      </c>
      <c r="D23" s="8">
        <v>9780203070314</v>
      </c>
      <c r="E23" s="8">
        <v>9780415558440</v>
      </c>
      <c r="F23" s="9" t="s">
        <v>9631</v>
      </c>
      <c r="G23" s="10">
        <v>1</v>
      </c>
      <c r="H23" s="3" t="s">
        <v>9626</v>
      </c>
      <c r="I23" s="6" t="s">
        <v>9632</v>
      </c>
      <c r="J23" s="6" t="s">
        <v>22</v>
      </c>
      <c r="K23" s="4">
        <v>2013</v>
      </c>
      <c r="L23" s="14" t="str">
        <f>HYPERLINK("http://www.taylorfrancis.com/books/9780203070314")</f>
        <v>http://www.taylorfrancis.com/books/9780203070314</v>
      </c>
    </row>
    <row r="24" spans="1:12" ht="19.95" customHeight="1">
      <c r="A24" s="15">
        <v>440</v>
      </c>
      <c r="B24" s="6" t="s">
        <v>14</v>
      </c>
      <c r="C24" s="6" t="s">
        <v>9925</v>
      </c>
      <c r="D24" s="8">
        <v>9780203104606</v>
      </c>
      <c r="E24" s="8">
        <v>9780415520799</v>
      </c>
      <c r="F24" s="9" t="s">
        <v>9671</v>
      </c>
      <c r="G24" s="10">
        <v>1</v>
      </c>
      <c r="H24" s="3" t="s">
        <v>9626</v>
      </c>
      <c r="I24" s="6" t="s">
        <v>9672</v>
      </c>
      <c r="J24" s="6" t="s">
        <v>22</v>
      </c>
      <c r="K24" s="4">
        <v>2013</v>
      </c>
      <c r="L24" s="14" t="str">
        <f>HYPERLINK("http://www.taylorfrancis.com/books/9780203104606")</f>
        <v>http://www.taylorfrancis.com/books/9780203104606</v>
      </c>
    </row>
    <row r="25" spans="1:12" ht="19.95" customHeight="1">
      <c r="A25" s="15">
        <v>425</v>
      </c>
      <c r="B25" s="6" t="s">
        <v>14</v>
      </c>
      <c r="C25" s="6" t="s">
        <v>9925</v>
      </c>
      <c r="D25" s="8">
        <v>9780203117095</v>
      </c>
      <c r="E25" s="8">
        <v>9780415530064</v>
      </c>
      <c r="F25" s="9" t="s">
        <v>9679</v>
      </c>
      <c r="G25" s="10">
        <v>1</v>
      </c>
      <c r="H25" s="3" t="s">
        <v>9626</v>
      </c>
      <c r="I25" s="6" t="s">
        <v>9680</v>
      </c>
      <c r="J25" s="6" t="s">
        <v>22</v>
      </c>
      <c r="K25" s="4">
        <v>2013</v>
      </c>
      <c r="L25" s="14" t="str">
        <f>HYPERLINK("http://www.taylorfrancis.com/books/9780203117095")</f>
        <v>http://www.taylorfrancis.com/books/9780203117095</v>
      </c>
    </row>
    <row r="26" spans="1:12" ht="19.95" customHeight="1">
      <c r="A26" s="15">
        <v>399</v>
      </c>
      <c r="B26" s="6" t="s">
        <v>14</v>
      </c>
      <c r="C26" s="6" t="s">
        <v>9925</v>
      </c>
      <c r="D26" s="8">
        <v>9780203117873</v>
      </c>
      <c r="E26" s="8">
        <v>9780415687508</v>
      </c>
      <c r="F26" s="9" t="s">
        <v>9682</v>
      </c>
      <c r="G26" s="10">
        <v>1</v>
      </c>
      <c r="H26" s="3" t="s">
        <v>9626</v>
      </c>
      <c r="I26" s="6" t="s">
        <v>9683</v>
      </c>
      <c r="J26" s="6" t="s">
        <v>22</v>
      </c>
      <c r="K26" s="4">
        <v>2013</v>
      </c>
      <c r="L26" s="14" t="str">
        <f>HYPERLINK("http://www.taylorfrancis.com/books/9780203117873")</f>
        <v>http://www.taylorfrancis.com/books/9780203117873</v>
      </c>
    </row>
    <row r="27" spans="1:12" ht="19.95" customHeight="1">
      <c r="A27" s="15">
        <v>430</v>
      </c>
      <c r="B27" s="6" t="s">
        <v>14</v>
      </c>
      <c r="C27" s="6" t="s">
        <v>9925</v>
      </c>
      <c r="D27" s="8">
        <v>9780203123058</v>
      </c>
      <c r="E27" s="8">
        <v>9780415519335</v>
      </c>
      <c r="F27" s="9" t="s">
        <v>9694</v>
      </c>
      <c r="G27" s="10">
        <v>1</v>
      </c>
      <c r="H27" s="3" t="s">
        <v>9648</v>
      </c>
      <c r="I27" s="6" t="s">
        <v>9695</v>
      </c>
      <c r="J27" s="6" t="s">
        <v>22</v>
      </c>
      <c r="K27" s="4">
        <v>2015</v>
      </c>
      <c r="L27" s="14" t="str">
        <f>HYPERLINK("http://www.taylorfrancis.com/books/9780203123058")</f>
        <v>http://www.taylorfrancis.com/books/9780203123058</v>
      </c>
    </row>
    <row r="28" spans="1:12" ht="19.95" customHeight="1">
      <c r="A28" s="15">
        <v>443</v>
      </c>
      <c r="B28" s="6" t="s">
        <v>14</v>
      </c>
      <c r="C28" s="6" t="s">
        <v>9925</v>
      </c>
      <c r="D28" s="8">
        <v>9780203126752</v>
      </c>
      <c r="E28" s="8">
        <v>9780415610360</v>
      </c>
      <c r="F28" s="9" t="s">
        <v>9702</v>
      </c>
      <c r="G28" s="10">
        <v>1</v>
      </c>
      <c r="H28" s="3" t="s">
        <v>9648</v>
      </c>
      <c r="I28" s="6" t="s">
        <v>9703</v>
      </c>
      <c r="J28" s="6" t="s">
        <v>22</v>
      </c>
      <c r="K28" s="4">
        <v>2012</v>
      </c>
      <c r="L28" s="14" t="str">
        <f>HYPERLINK("http://www.taylorfrancis.com/books/9780203126752")</f>
        <v>http://www.taylorfrancis.com/books/9780203126752</v>
      </c>
    </row>
    <row r="29" spans="1:12" ht="19.95" customHeight="1">
      <c r="A29" s="15">
        <v>419</v>
      </c>
      <c r="B29" s="6" t="s">
        <v>14</v>
      </c>
      <c r="C29" s="6" t="s">
        <v>9925</v>
      </c>
      <c r="D29" s="8">
        <v>9781315744506</v>
      </c>
      <c r="E29" s="8">
        <v>9781844658053</v>
      </c>
      <c r="F29" s="9" t="s">
        <v>9793</v>
      </c>
      <c r="G29" s="10">
        <v>1</v>
      </c>
      <c r="H29" s="3" t="s">
        <v>9626</v>
      </c>
      <c r="I29" s="6" t="s">
        <v>9794</v>
      </c>
      <c r="J29" s="6" t="s">
        <v>22</v>
      </c>
      <c r="K29" s="4">
        <v>2015</v>
      </c>
      <c r="L29" s="14" t="str">
        <f>HYPERLINK("http://www.taylorfrancis.com/books/9781315744506")</f>
        <v>http://www.taylorfrancis.com/books/9781315744506</v>
      </c>
    </row>
    <row r="30" spans="1:12" ht="19.95" customHeight="1">
      <c r="A30" s="15">
        <v>415</v>
      </c>
      <c r="B30" s="6" t="s">
        <v>14</v>
      </c>
      <c r="C30" s="6" t="s">
        <v>9925</v>
      </c>
      <c r="D30" s="8">
        <v>9781315767772</v>
      </c>
      <c r="E30" s="8">
        <v>9781138785441</v>
      </c>
      <c r="F30" s="9" t="s">
        <v>9824</v>
      </c>
      <c r="G30" s="10">
        <v>1</v>
      </c>
      <c r="H30" s="3" t="s">
        <v>9626</v>
      </c>
      <c r="I30" s="6" t="s">
        <v>9825</v>
      </c>
      <c r="J30" s="6" t="s">
        <v>22</v>
      </c>
      <c r="K30" s="4">
        <v>2015</v>
      </c>
      <c r="L30" s="14" t="str">
        <f>HYPERLINK("http://www.taylorfrancis.com/books/9781315767772")</f>
        <v>http://www.taylorfrancis.com/books/9781315767772</v>
      </c>
    </row>
    <row r="31" spans="1:12" ht="19.95" customHeight="1">
      <c r="A31" s="15">
        <v>441</v>
      </c>
      <c r="B31" s="6" t="s">
        <v>14</v>
      </c>
      <c r="C31" s="6" t="s">
        <v>9925</v>
      </c>
      <c r="D31" s="8">
        <v>9781315884059</v>
      </c>
      <c r="E31" s="8">
        <v>9780415712446</v>
      </c>
      <c r="F31" s="9" t="s">
        <v>9911</v>
      </c>
      <c r="G31" s="10">
        <v>1</v>
      </c>
      <c r="H31" s="3" t="s">
        <v>9648</v>
      </c>
      <c r="I31" s="6" t="s">
        <v>9912</v>
      </c>
      <c r="J31" s="6" t="s">
        <v>22</v>
      </c>
      <c r="K31" s="4">
        <v>2014</v>
      </c>
      <c r="L31" s="14" t="str">
        <f>HYPERLINK("http://www.taylorfrancis.com/books/9781315884059")</f>
        <v>http://www.taylorfrancis.com/books/9781315884059</v>
      </c>
    </row>
    <row r="32" spans="1:12" ht="19.95" customHeight="1">
      <c r="A32" s="15">
        <v>357</v>
      </c>
      <c r="B32" s="6" t="s">
        <v>14</v>
      </c>
      <c r="C32" s="6" t="s">
        <v>9925</v>
      </c>
      <c r="D32" s="8">
        <v>9781315890234</v>
      </c>
      <c r="E32" s="8">
        <v>9780415676120</v>
      </c>
      <c r="F32" s="9" t="s">
        <v>9921</v>
      </c>
      <c r="G32" s="10">
        <v>1</v>
      </c>
      <c r="H32" s="3" t="s">
        <v>9626</v>
      </c>
      <c r="I32" s="6" t="s">
        <v>9922</v>
      </c>
      <c r="J32" s="6" t="s">
        <v>22</v>
      </c>
      <c r="K32" s="4">
        <v>2014</v>
      </c>
      <c r="L32" s="14" t="str">
        <f>HYPERLINK("http://www.taylorfrancis.com/books/9781315890234")</f>
        <v>http://www.taylorfrancis.com/books/9781315890234</v>
      </c>
    </row>
    <row r="33" spans="1:12" ht="19.95" customHeight="1">
      <c r="A33" s="15">
        <v>327</v>
      </c>
      <c r="B33" s="6" t="s">
        <v>14</v>
      </c>
      <c r="C33" s="6" t="s">
        <v>9940</v>
      </c>
      <c r="D33" s="8">
        <v>9781315736426</v>
      </c>
      <c r="E33" s="8">
        <v>9781138831742</v>
      </c>
      <c r="F33" s="9" t="s">
        <v>9781</v>
      </c>
      <c r="G33" s="10">
        <v>1</v>
      </c>
      <c r="H33" s="3" t="s">
        <v>9626</v>
      </c>
      <c r="I33" s="6" t="s">
        <v>9782</v>
      </c>
      <c r="J33" s="6" t="s">
        <v>22</v>
      </c>
      <c r="K33" s="4">
        <v>2015</v>
      </c>
      <c r="L33" s="14" t="str">
        <f>HYPERLINK("http://www.taylorfrancis.com/books/9781315736426")</f>
        <v>http://www.taylorfrancis.com/books/9781315736426</v>
      </c>
    </row>
    <row r="34" spans="1:12" ht="19.95" customHeight="1">
      <c r="A34" s="15">
        <v>331</v>
      </c>
      <c r="B34" s="6" t="s">
        <v>14</v>
      </c>
      <c r="C34" s="6" t="s">
        <v>9940</v>
      </c>
      <c r="D34" s="8">
        <v>9781315749198</v>
      </c>
      <c r="E34" s="8">
        <v>9780415736336</v>
      </c>
      <c r="F34" s="9" t="s">
        <v>9799</v>
      </c>
      <c r="G34" s="10">
        <v>1</v>
      </c>
      <c r="H34" s="3" t="s">
        <v>9800</v>
      </c>
      <c r="I34" s="6" t="s">
        <v>9801</v>
      </c>
      <c r="J34" s="6" t="s">
        <v>22</v>
      </c>
      <c r="K34" s="4">
        <v>2015</v>
      </c>
      <c r="L34" s="14" t="str">
        <f>HYPERLINK("http://www.taylorfrancis.com/books/9781315749198")</f>
        <v>http://www.taylorfrancis.com/books/9781315749198</v>
      </c>
    </row>
    <row r="35" spans="1:12" ht="19.95" customHeight="1">
      <c r="A35" s="15">
        <v>439</v>
      </c>
      <c r="B35" s="6" t="s">
        <v>14</v>
      </c>
      <c r="C35" s="6" t="s">
        <v>9923</v>
      </c>
      <c r="D35" s="8">
        <v>9780203066140</v>
      </c>
      <c r="E35" s="8">
        <v>9780415815666</v>
      </c>
      <c r="F35" s="9" t="s">
        <v>9625</v>
      </c>
      <c r="G35" s="10">
        <v>1</v>
      </c>
      <c r="H35" s="3" t="s">
        <v>9626</v>
      </c>
      <c r="I35" s="6" t="s">
        <v>9627</v>
      </c>
      <c r="J35" s="6" t="s">
        <v>22</v>
      </c>
      <c r="K35" s="4">
        <v>2015</v>
      </c>
      <c r="L35" s="14" t="str">
        <f>HYPERLINK("http://www.taylorfrancis.com/books/9780203066140")</f>
        <v>http://www.taylorfrancis.com/books/9780203066140</v>
      </c>
    </row>
    <row r="36" spans="1:12" ht="19.95" customHeight="1">
      <c r="A36" s="15">
        <v>435</v>
      </c>
      <c r="B36" s="6" t="s">
        <v>14</v>
      </c>
      <c r="C36" s="6" t="s">
        <v>9923</v>
      </c>
      <c r="D36" s="8">
        <v>9780203082423</v>
      </c>
      <c r="E36" s="8">
        <v>9780415638395</v>
      </c>
      <c r="F36" s="9" t="s">
        <v>9650</v>
      </c>
      <c r="G36" s="10">
        <v>1</v>
      </c>
      <c r="H36" s="3" t="s">
        <v>9626</v>
      </c>
      <c r="I36" s="6" t="s">
        <v>9651</v>
      </c>
      <c r="J36" s="6" t="s">
        <v>22</v>
      </c>
      <c r="K36" s="4">
        <v>2013</v>
      </c>
      <c r="L36" s="14" t="str">
        <f>HYPERLINK("http://www.taylorfrancis.com/books/9780203082423")</f>
        <v>http://www.taylorfrancis.com/books/9780203082423</v>
      </c>
    </row>
    <row r="37" spans="1:12" ht="19.95" customHeight="1">
      <c r="A37" s="15">
        <v>375</v>
      </c>
      <c r="B37" s="6" t="s">
        <v>14</v>
      </c>
      <c r="C37" s="6" t="s">
        <v>9923</v>
      </c>
      <c r="D37" s="8">
        <v>9780203096499</v>
      </c>
      <c r="E37" s="8">
        <v>9780415675031</v>
      </c>
      <c r="F37" s="9" t="s">
        <v>9662</v>
      </c>
      <c r="G37" s="10">
        <v>1</v>
      </c>
      <c r="H37" s="3" t="s">
        <v>9626</v>
      </c>
      <c r="I37" s="6" t="s">
        <v>9663</v>
      </c>
      <c r="J37" s="6" t="s">
        <v>22</v>
      </c>
      <c r="K37" s="4">
        <v>2013</v>
      </c>
      <c r="L37" s="14" t="str">
        <f>HYPERLINK("http://www.taylorfrancis.com/books/9780203096499")</f>
        <v>http://www.taylorfrancis.com/books/9780203096499</v>
      </c>
    </row>
    <row r="38" spans="1:12" ht="19.95" customHeight="1">
      <c r="A38" s="15">
        <v>442</v>
      </c>
      <c r="B38" s="6" t="s">
        <v>14</v>
      </c>
      <c r="C38" s="6" t="s">
        <v>9923</v>
      </c>
      <c r="D38" s="8">
        <v>9780203113493</v>
      </c>
      <c r="E38" s="8">
        <v>9780415534314</v>
      </c>
      <c r="F38" s="9" t="s">
        <v>9675</v>
      </c>
      <c r="G38" s="10">
        <v>1</v>
      </c>
      <c r="H38" s="3" t="s">
        <v>9626</v>
      </c>
      <c r="I38" s="6" t="s">
        <v>9676</v>
      </c>
      <c r="J38" s="6" t="s">
        <v>22</v>
      </c>
      <c r="K38" s="4">
        <v>2014</v>
      </c>
      <c r="L38" s="14" t="str">
        <f>HYPERLINK("http://www.taylorfrancis.com/books/9780203113493")</f>
        <v>http://www.taylorfrancis.com/books/9780203113493</v>
      </c>
    </row>
    <row r="39" spans="1:12" ht="19.95" customHeight="1">
      <c r="A39" s="15">
        <v>384</v>
      </c>
      <c r="B39" s="6" t="s">
        <v>14</v>
      </c>
      <c r="C39" s="6" t="s">
        <v>9923</v>
      </c>
      <c r="D39" s="8">
        <v>9780203119723</v>
      </c>
      <c r="E39" s="8">
        <v>9780415525817</v>
      </c>
      <c r="F39" s="9" t="s">
        <v>9686</v>
      </c>
      <c r="G39" s="10">
        <v>1</v>
      </c>
      <c r="H39" s="3" t="s">
        <v>9626</v>
      </c>
      <c r="I39" s="6" t="s">
        <v>9687</v>
      </c>
      <c r="J39" s="6" t="s">
        <v>22</v>
      </c>
      <c r="K39" s="4">
        <v>2014</v>
      </c>
      <c r="L39" s="14" t="str">
        <f>HYPERLINK("http://www.taylorfrancis.com/books/9780203119723")</f>
        <v>http://www.taylorfrancis.com/books/9780203119723</v>
      </c>
    </row>
    <row r="40" spans="1:12" ht="19.95" customHeight="1">
      <c r="A40" s="15">
        <v>348</v>
      </c>
      <c r="B40" s="6" t="s">
        <v>14</v>
      </c>
      <c r="C40" s="6" t="s">
        <v>9923</v>
      </c>
      <c r="D40" s="8">
        <v>9780203119730</v>
      </c>
      <c r="E40" s="8">
        <v>9780415525787</v>
      </c>
      <c r="F40" s="9" t="s">
        <v>9688</v>
      </c>
      <c r="G40" s="10">
        <v>1</v>
      </c>
      <c r="H40" s="3" t="s">
        <v>9626</v>
      </c>
      <c r="I40" s="6" t="s">
        <v>9689</v>
      </c>
      <c r="J40" s="6" t="s">
        <v>22</v>
      </c>
      <c r="K40" s="4">
        <v>2014</v>
      </c>
      <c r="L40" s="14" t="str">
        <f>HYPERLINK("http://www.taylorfrancis.com/books/9780203119730")</f>
        <v>http://www.taylorfrancis.com/books/9780203119730</v>
      </c>
    </row>
    <row r="41" spans="1:12" ht="19.95" customHeight="1">
      <c r="A41" s="15">
        <v>377</v>
      </c>
      <c r="B41" s="6" t="s">
        <v>14</v>
      </c>
      <c r="C41" s="6" t="s">
        <v>9923</v>
      </c>
      <c r="D41" s="8">
        <v>9780203126875</v>
      </c>
      <c r="E41" s="8">
        <v>9780415506465</v>
      </c>
      <c r="F41" s="9" t="s">
        <v>9704</v>
      </c>
      <c r="G41" s="10">
        <v>1</v>
      </c>
      <c r="H41" s="3" t="s">
        <v>9626</v>
      </c>
      <c r="I41" s="6" t="s">
        <v>9705</v>
      </c>
      <c r="J41" s="6" t="s">
        <v>22</v>
      </c>
      <c r="K41" s="4">
        <v>2013</v>
      </c>
      <c r="L41" s="14" t="str">
        <f>HYPERLINK("http://www.taylorfrancis.com/books/9780203126875")</f>
        <v>http://www.taylorfrancis.com/books/9780203126875</v>
      </c>
    </row>
    <row r="42" spans="1:12" ht="19.95" customHeight="1">
      <c r="A42" s="15">
        <v>412</v>
      </c>
      <c r="B42" s="6" t="s">
        <v>14</v>
      </c>
      <c r="C42" s="6" t="s">
        <v>9923</v>
      </c>
      <c r="D42" s="8">
        <v>9780203128459</v>
      </c>
      <c r="E42" s="8">
        <v>9780415504218</v>
      </c>
      <c r="F42" s="9" t="s">
        <v>9708</v>
      </c>
      <c r="G42" s="10">
        <v>1</v>
      </c>
      <c r="H42" s="3" t="s">
        <v>9626</v>
      </c>
      <c r="I42" s="6" t="s">
        <v>4571</v>
      </c>
      <c r="J42" s="6" t="s">
        <v>22</v>
      </c>
      <c r="K42" s="4">
        <v>2012</v>
      </c>
      <c r="L42" s="14" t="str">
        <f>HYPERLINK("http://www.taylorfrancis.com/books/9780203128459")</f>
        <v>http://www.taylorfrancis.com/books/9780203128459</v>
      </c>
    </row>
    <row r="43" spans="1:12" ht="19.95" customHeight="1">
      <c r="A43" s="15">
        <v>343</v>
      </c>
      <c r="B43" s="6" t="s">
        <v>14</v>
      </c>
      <c r="C43" s="6" t="s">
        <v>9923</v>
      </c>
      <c r="D43" s="8">
        <v>9780203371114</v>
      </c>
      <c r="E43" s="8">
        <v>9780415819046</v>
      </c>
      <c r="F43" s="9" t="s">
        <v>9711</v>
      </c>
      <c r="G43" s="10">
        <v>1</v>
      </c>
      <c r="H43" s="3" t="s">
        <v>9629</v>
      </c>
      <c r="I43" s="6" t="s">
        <v>9712</v>
      </c>
      <c r="J43" s="6" t="s">
        <v>22</v>
      </c>
      <c r="K43" s="4">
        <v>2013</v>
      </c>
      <c r="L43" s="14" t="str">
        <f>HYPERLINK("http://www.taylorfrancis.com/books/9780203371114")</f>
        <v>http://www.taylorfrancis.com/books/9780203371114</v>
      </c>
    </row>
    <row r="44" spans="1:12" ht="19.95" customHeight="1">
      <c r="A44" s="15">
        <v>340</v>
      </c>
      <c r="B44" s="6" t="s">
        <v>14</v>
      </c>
      <c r="C44" s="6" t="s">
        <v>9923</v>
      </c>
      <c r="D44" s="8">
        <v>9780203797372</v>
      </c>
      <c r="E44" s="8">
        <v>9780415831130</v>
      </c>
      <c r="F44" s="9" t="s">
        <v>9752</v>
      </c>
      <c r="G44" s="10">
        <v>1</v>
      </c>
      <c r="H44" s="3" t="s">
        <v>9626</v>
      </c>
      <c r="I44" s="6" t="s">
        <v>9753</v>
      </c>
      <c r="J44" s="6" t="s">
        <v>22</v>
      </c>
      <c r="K44" s="4">
        <v>2014</v>
      </c>
      <c r="L44" s="14" t="str">
        <f>HYPERLINK("http://www.taylorfrancis.com/books/9780203797372")</f>
        <v>http://www.taylorfrancis.com/books/9780203797372</v>
      </c>
    </row>
    <row r="45" spans="1:12" ht="19.95" customHeight="1">
      <c r="A45" s="15">
        <v>367</v>
      </c>
      <c r="B45" s="6" t="s">
        <v>14</v>
      </c>
      <c r="C45" s="6" t="s">
        <v>9923</v>
      </c>
      <c r="D45" s="8">
        <v>9780203813409</v>
      </c>
      <c r="E45" s="8">
        <v>9781848729513</v>
      </c>
      <c r="F45" s="9" t="s">
        <v>9756</v>
      </c>
      <c r="G45" s="10">
        <v>1</v>
      </c>
      <c r="H45" s="3" t="s">
        <v>9626</v>
      </c>
      <c r="I45" s="6" t="s">
        <v>9757</v>
      </c>
      <c r="J45" s="6" t="s">
        <v>22</v>
      </c>
      <c r="K45" s="4">
        <v>2013</v>
      </c>
      <c r="L45" s="14" t="str">
        <f>HYPERLINK("http://www.taylorfrancis.com/books/9780203813409")</f>
        <v>http://www.taylorfrancis.com/books/9780203813409</v>
      </c>
    </row>
    <row r="46" spans="1:12" ht="19.95" customHeight="1">
      <c r="A46" s="15">
        <v>421</v>
      </c>
      <c r="B46" s="6" t="s">
        <v>14</v>
      </c>
      <c r="C46" s="6" t="s">
        <v>9923</v>
      </c>
      <c r="D46" s="8">
        <v>9781315775401</v>
      </c>
      <c r="E46" s="8">
        <v>9781138025035</v>
      </c>
      <c r="F46" s="9" t="s">
        <v>9834</v>
      </c>
      <c r="G46" s="10">
        <v>1</v>
      </c>
      <c r="H46" s="3" t="s">
        <v>9626</v>
      </c>
      <c r="I46" s="6" t="s">
        <v>9835</v>
      </c>
      <c r="J46" s="6" t="s">
        <v>22</v>
      </c>
      <c r="K46" s="4">
        <v>2015</v>
      </c>
      <c r="L46" s="14" t="str">
        <f>HYPERLINK("http://www.taylorfrancis.com/books/9781315775401")</f>
        <v>http://www.taylorfrancis.com/books/9781315775401</v>
      </c>
    </row>
    <row r="47" spans="1:12" ht="19.95" customHeight="1">
      <c r="A47" s="15">
        <v>445</v>
      </c>
      <c r="B47" s="6" t="s">
        <v>14</v>
      </c>
      <c r="C47" s="6" t="s">
        <v>9923</v>
      </c>
      <c r="D47" s="8">
        <v>9781315775777</v>
      </c>
      <c r="E47" s="8">
        <v>9781138024397</v>
      </c>
      <c r="F47" s="9" t="s">
        <v>9836</v>
      </c>
      <c r="G47" s="10">
        <v>1</v>
      </c>
      <c r="H47" s="3" t="s">
        <v>9626</v>
      </c>
      <c r="I47" s="6" t="s">
        <v>9837</v>
      </c>
      <c r="J47" s="6" t="s">
        <v>22</v>
      </c>
      <c r="K47" s="4">
        <v>2015</v>
      </c>
      <c r="L47" s="14" t="str">
        <f>HYPERLINK("http://www.taylorfrancis.com/books/9781315775777")</f>
        <v>http://www.taylorfrancis.com/books/9781315775777</v>
      </c>
    </row>
    <row r="48" spans="1:12" ht="19.95" customHeight="1">
      <c r="A48" s="15">
        <v>358</v>
      </c>
      <c r="B48" s="6" t="s">
        <v>14</v>
      </c>
      <c r="C48" s="6" t="s">
        <v>9923</v>
      </c>
      <c r="D48" s="8">
        <v>9781315778013</v>
      </c>
      <c r="E48" s="8">
        <v>9780415725231</v>
      </c>
      <c r="F48" s="9" t="s">
        <v>9838</v>
      </c>
      <c r="G48" s="10">
        <v>1</v>
      </c>
      <c r="H48" s="3" t="s">
        <v>9626</v>
      </c>
      <c r="I48" s="6" t="s">
        <v>9839</v>
      </c>
      <c r="J48" s="6" t="s">
        <v>22</v>
      </c>
      <c r="K48" s="4">
        <v>2015</v>
      </c>
      <c r="L48" s="14" t="str">
        <f>HYPERLINK("http://www.taylorfrancis.com/books/9781315778013")</f>
        <v>http://www.taylorfrancis.com/books/9781315778013</v>
      </c>
    </row>
    <row r="49" spans="1:12" ht="19.95" customHeight="1">
      <c r="A49" s="15">
        <v>326</v>
      </c>
      <c r="B49" s="6" t="s">
        <v>14</v>
      </c>
      <c r="C49" s="6" t="s">
        <v>9923</v>
      </c>
      <c r="D49" s="8">
        <v>9781315778655</v>
      </c>
      <c r="E49" s="8">
        <v>9781138019775</v>
      </c>
      <c r="F49" s="9" t="s">
        <v>9842</v>
      </c>
      <c r="G49" s="10">
        <v>1</v>
      </c>
      <c r="H49" s="3" t="s">
        <v>9626</v>
      </c>
      <c r="I49" s="6" t="s">
        <v>3309</v>
      </c>
      <c r="J49" s="6" t="s">
        <v>22</v>
      </c>
      <c r="K49" s="4">
        <v>2015</v>
      </c>
      <c r="L49" s="14" t="str">
        <f>HYPERLINK("http://www.taylorfrancis.com/books/9781315778655")</f>
        <v>http://www.taylorfrancis.com/books/9781315778655</v>
      </c>
    </row>
    <row r="50" spans="1:12" ht="19.95" customHeight="1">
      <c r="A50" s="15">
        <v>335</v>
      </c>
      <c r="B50" s="6" t="s">
        <v>14</v>
      </c>
      <c r="C50" s="6" t="s">
        <v>9923</v>
      </c>
      <c r="D50" s="8">
        <v>9781315813158</v>
      </c>
      <c r="E50" s="8">
        <v>9780415744171</v>
      </c>
      <c r="F50" s="9" t="s">
        <v>9859</v>
      </c>
      <c r="G50" s="10">
        <v>1</v>
      </c>
      <c r="H50" s="3" t="s">
        <v>9626</v>
      </c>
      <c r="I50" s="6" t="s">
        <v>9860</v>
      </c>
      <c r="J50" s="6" t="s">
        <v>22</v>
      </c>
      <c r="K50" s="4">
        <v>2015</v>
      </c>
      <c r="L50" s="14" t="str">
        <f>HYPERLINK("http://www.taylorfrancis.com/books/9781315813158")</f>
        <v>http://www.taylorfrancis.com/books/9781315813158</v>
      </c>
    </row>
    <row r="51" spans="1:12" ht="19.95" customHeight="1">
      <c r="A51" s="15">
        <v>394</v>
      </c>
      <c r="B51" s="6" t="s">
        <v>14</v>
      </c>
      <c r="C51" s="6" t="s">
        <v>9923</v>
      </c>
      <c r="D51" s="8">
        <v>9781315813639</v>
      </c>
      <c r="E51" s="8">
        <v>9780415823487</v>
      </c>
      <c r="F51" s="9" t="s">
        <v>9863</v>
      </c>
      <c r="G51" s="10">
        <v>1</v>
      </c>
      <c r="H51" s="3" t="s">
        <v>9648</v>
      </c>
      <c r="I51" s="6" t="s">
        <v>3013</v>
      </c>
      <c r="J51" s="6" t="s">
        <v>22</v>
      </c>
      <c r="K51" s="4">
        <v>2014</v>
      </c>
      <c r="L51" s="14" t="str">
        <f>HYPERLINK("http://www.taylorfrancis.com/books/9781315813639")</f>
        <v>http://www.taylorfrancis.com/books/9781315813639</v>
      </c>
    </row>
    <row r="52" spans="1:12" ht="19.95" customHeight="1">
      <c r="A52" s="15">
        <v>350</v>
      </c>
      <c r="B52" s="6" t="s">
        <v>14</v>
      </c>
      <c r="C52" s="6" t="s">
        <v>9923</v>
      </c>
      <c r="D52" s="8">
        <v>9781315813899</v>
      </c>
      <c r="E52" s="8">
        <v>9780415742832</v>
      </c>
      <c r="F52" s="9" t="s">
        <v>9866</v>
      </c>
      <c r="G52" s="10">
        <v>1</v>
      </c>
      <c r="H52" s="3" t="s">
        <v>9626</v>
      </c>
      <c r="I52" s="6" t="s">
        <v>9867</v>
      </c>
      <c r="J52" s="6" t="s">
        <v>22</v>
      </c>
      <c r="K52" s="4">
        <v>2014</v>
      </c>
      <c r="L52" s="14" t="str">
        <f>HYPERLINK("http://www.taylorfrancis.com/books/9781315813899")</f>
        <v>http://www.taylorfrancis.com/books/9781315813899</v>
      </c>
    </row>
    <row r="53" spans="1:12" ht="19.95" customHeight="1">
      <c r="A53" s="15">
        <v>336</v>
      </c>
      <c r="B53" s="6" t="s">
        <v>14</v>
      </c>
      <c r="C53" s="6" t="s">
        <v>9923</v>
      </c>
      <c r="D53" s="8">
        <v>9781315818504</v>
      </c>
      <c r="E53" s="8">
        <v>9780415661256</v>
      </c>
      <c r="F53" s="9" t="s">
        <v>9878</v>
      </c>
      <c r="G53" s="10">
        <v>1</v>
      </c>
      <c r="H53" s="3" t="s">
        <v>9626</v>
      </c>
      <c r="I53" s="6" t="s">
        <v>9879</v>
      </c>
      <c r="J53" s="6" t="s">
        <v>22</v>
      </c>
      <c r="K53" s="4">
        <v>2014</v>
      </c>
      <c r="L53" s="14" t="str">
        <f>HYPERLINK("http://www.taylorfrancis.com/books/9781315818504")</f>
        <v>http://www.taylorfrancis.com/books/9781315818504</v>
      </c>
    </row>
    <row r="54" spans="1:12" ht="19.95" customHeight="1">
      <c r="A54" s="15">
        <v>351</v>
      </c>
      <c r="B54" s="6" t="s">
        <v>14</v>
      </c>
      <c r="C54" s="6" t="s">
        <v>9923</v>
      </c>
      <c r="D54" s="8">
        <v>9781315819839</v>
      </c>
      <c r="E54" s="8">
        <v>9780415734677</v>
      </c>
      <c r="F54" s="9" t="s">
        <v>9882</v>
      </c>
      <c r="G54" s="10">
        <v>1</v>
      </c>
      <c r="H54" s="3" t="s">
        <v>9626</v>
      </c>
      <c r="I54" s="6" t="s">
        <v>9883</v>
      </c>
      <c r="J54" s="6" t="s">
        <v>22</v>
      </c>
      <c r="K54" s="4">
        <v>2014</v>
      </c>
      <c r="L54" s="14" t="str">
        <f>HYPERLINK("http://www.taylorfrancis.com/books/9781315819839")</f>
        <v>http://www.taylorfrancis.com/books/9781315819839</v>
      </c>
    </row>
    <row r="55" spans="1:12" ht="19.95" customHeight="1">
      <c r="A55" s="15">
        <v>328</v>
      </c>
      <c r="B55" s="6" t="s">
        <v>14</v>
      </c>
      <c r="C55" s="6" t="s">
        <v>9923</v>
      </c>
      <c r="D55" s="8">
        <v>9781315883458</v>
      </c>
      <c r="E55" s="8">
        <v>9780415713177</v>
      </c>
      <c r="F55" s="9" t="s">
        <v>9907</v>
      </c>
      <c r="G55" s="10">
        <v>1</v>
      </c>
      <c r="H55" s="3" t="s">
        <v>9626</v>
      </c>
      <c r="I55" s="6" t="s">
        <v>9908</v>
      </c>
      <c r="J55" s="6" t="s">
        <v>22</v>
      </c>
      <c r="K55" s="4">
        <v>2014</v>
      </c>
      <c r="L55" s="14" t="str">
        <f>HYPERLINK("http://www.taylorfrancis.com/books/9781315883458")</f>
        <v>http://www.taylorfrancis.com/books/9781315883458</v>
      </c>
    </row>
    <row r="56" spans="1:12" ht="19.95" customHeight="1">
      <c r="A56" s="15">
        <v>416</v>
      </c>
      <c r="B56" s="6" t="s">
        <v>14</v>
      </c>
      <c r="C56" s="6" t="s">
        <v>9923</v>
      </c>
      <c r="D56" s="8">
        <v>9781315883595</v>
      </c>
      <c r="E56" s="8">
        <v>9780415712927</v>
      </c>
      <c r="F56" s="9" t="s">
        <v>9909</v>
      </c>
      <c r="G56" s="10">
        <v>1</v>
      </c>
      <c r="H56" s="3" t="s">
        <v>9626</v>
      </c>
      <c r="I56" s="6" t="s">
        <v>9910</v>
      </c>
      <c r="J56" s="6" t="s">
        <v>22</v>
      </c>
      <c r="K56" s="4">
        <v>2014</v>
      </c>
      <c r="L56" s="14" t="str">
        <f>HYPERLINK("http://www.taylorfrancis.com/books/9781315883595")</f>
        <v>http://www.taylorfrancis.com/books/9781315883595</v>
      </c>
    </row>
    <row r="57" spans="1:12" ht="19.95" customHeight="1">
      <c r="A57" s="15">
        <v>385</v>
      </c>
      <c r="B57" s="6" t="s">
        <v>14</v>
      </c>
      <c r="C57" s="6" t="s">
        <v>9923</v>
      </c>
      <c r="D57" s="8">
        <v>9781315889627</v>
      </c>
      <c r="E57" s="8">
        <v>9780415597234</v>
      </c>
      <c r="F57" s="9" t="s">
        <v>9919</v>
      </c>
      <c r="G57" s="10">
        <v>1</v>
      </c>
      <c r="H57" s="3" t="s">
        <v>9626</v>
      </c>
      <c r="I57" s="6" t="s">
        <v>9920</v>
      </c>
      <c r="J57" s="6" t="s">
        <v>22</v>
      </c>
      <c r="K57" s="4">
        <v>2014</v>
      </c>
      <c r="L57" s="14" t="str">
        <f>HYPERLINK("http://www.taylorfrancis.com/books/9781315889627")</f>
        <v>http://www.taylorfrancis.com/books/9781315889627</v>
      </c>
    </row>
    <row r="58" spans="1:12" ht="19.95" customHeight="1">
      <c r="A58" s="15">
        <v>366</v>
      </c>
      <c r="B58" s="6" t="s">
        <v>14</v>
      </c>
      <c r="C58" s="6" t="s">
        <v>9931</v>
      </c>
      <c r="D58" s="8">
        <v>9780203100288</v>
      </c>
      <c r="E58" s="8">
        <v>9781848720848</v>
      </c>
      <c r="F58" s="9" t="s">
        <v>9666</v>
      </c>
      <c r="G58" s="10">
        <v>1</v>
      </c>
      <c r="H58" s="3" t="s">
        <v>9626</v>
      </c>
      <c r="I58" s="6" t="s">
        <v>9667</v>
      </c>
      <c r="J58" s="6" t="s">
        <v>538</v>
      </c>
      <c r="K58" s="4">
        <v>2013</v>
      </c>
      <c r="L58" s="14" t="str">
        <f>HYPERLINK("http://www.taylorfrancis.com/books/9780203100288")</f>
        <v>http://www.taylorfrancis.com/books/9780203100288</v>
      </c>
    </row>
    <row r="59" spans="1:12" ht="19.95" customHeight="1">
      <c r="A59" s="15">
        <v>345</v>
      </c>
      <c r="B59" s="6" t="s">
        <v>14</v>
      </c>
      <c r="C59" s="6" t="s">
        <v>9931</v>
      </c>
      <c r="D59" s="8">
        <v>9780203122860</v>
      </c>
      <c r="E59" s="8">
        <v>9781848726031</v>
      </c>
      <c r="F59" s="9" t="s">
        <v>9692</v>
      </c>
      <c r="G59" s="10">
        <v>1</v>
      </c>
      <c r="H59" s="3" t="s">
        <v>9626</v>
      </c>
      <c r="I59" s="6" t="s">
        <v>9693</v>
      </c>
      <c r="J59" s="6" t="s">
        <v>22</v>
      </c>
      <c r="K59" s="4">
        <v>2015</v>
      </c>
      <c r="L59" s="14" t="str">
        <f>HYPERLINK("http://www.taylorfrancis.com/books/9780203122860")</f>
        <v>http://www.taylorfrancis.com/books/9780203122860</v>
      </c>
    </row>
    <row r="60" spans="1:12" ht="19.95" customHeight="1">
      <c r="A60" s="15">
        <v>420</v>
      </c>
      <c r="B60" s="6" t="s">
        <v>14</v>
      </c>
      <c r="C60" s="6" t="s">
        <v>9931</v>
      </c>
      <c r="D60" s="8">
        <v>9780203761922</v>
      </c>
      <c r="E60" s="8">
        <v>9780415704601</v>
      </c>
      <c r="F60" s="9" t="s">
        <v>9739</v>
      </c>
      <c r="G60" s="10">
        <v>1</v>
      </c>
      <c r="H60" s="3" t="s">
        <v>9648</v>
      </c>
      <c r="I60" s="6" t="s">
        <v>9740</v>
      </c>
      <c r="J60" s="6" t="s">
        <v>22</v>
      </c>
      <c r="K60" s="4">
        <v>2014</v>
      </c>
      <c r="L60" s="14" t="str">
        <f>HYPERLINK("http://www.taylorfrancis.com/books/9780203761922")</f>
        <v>http://www.taylorfrancis.com/books/9780203761922</v>
      </c>
    </row>
    <row r="61" spans="1:12" ht="19.95" customHeight="1">
      <c r="A61" s="15">
        <v>422</v>
      </c>
      <c r="B61" s="6" t="s">
        <v>14</v>
      </c>
      <c r="C61" s="6" t="s">
        <v>9931</v>
      </c>
      <c r="D61" s="8">
        <v>9780203772287</v>
      </c>
      <c r="E61" s="8">
        <v>9780415838726</v>
      </c>
      <c r="F61" s="9" t="s">
        <v>9745</v>
      </c>
      <c r="G61" s="10">
        <v>1</v>
      </c>
      <c r="H61" s="3" t="s">
        <v>9629</v>
      </c>
      <c r="I61" s="6" t="s">
        <v>9746</v>
      </c>
      <c r="J61" s="6" t="s">
        <v>22</v>
      </c>
      <c r="K61" s="4">
        <v>2015</v>
      </c>
      <c r="L61" s="14" t="str">
        <f>HYPERLINK("http://www.taylorfrancis.com/books/9780203772287")</f>
        <v>http://www.taylorfrancis.com/books/9780203772287</v>
      </c>
    </row>
    <row r="62" spans="1:12" ht="19.95" customHeight="1">
      <c r="A62" s="15">
        <v>315</v>
      </c>
      <c r="B62" s="6" t="s">
        <v>14</v>
      </c>
      <c r="C62" s="6" t="s">
        <v>9931</v>
      </c>
      <c r="D62" s="8">
        <v>9780203798775</v>
      </c>
      <c r="E62" s="8">
        <v>9780415601146</v>
      </c>
      <c r="F62" s="9" t="s">
        <v>9754</v>
      </c>
      <c r="G62" s="10">
        <v>1</v>
      </c>
      <c r="H62" s="3" t="s">
        <v>9626</v>
      </c>
      <c r="I62" s="6" t="s">
        <v>9755</v>
      </c>
      <c r="J62" s="6" t="s">
        <v>22</v>
      </c>
      <c r="K62" s="4">
        <v>2014</v>
      </c>
      <c r="L62" s="14" t="str">
        <f>HYPERLINK("http://www.taylorfrancis.com/books/9780203798775")</f>
        <v>http://www.taylorfrancis.com/books/9780203798775</v>
      </c>
    </row>
    <row r="63" spans="1:12" ht="19.95" customHeight="1">
      <c r="A63" s="15">
        <v>349</v>
      </c>
      <c r="B63" s="6" t="s">
        <v>14</v>
      </c>
      <c r="C63" s="6" t="s">
        <v>9931</v>
      </c>
      <c r="D63" s="8">
        <v>9781315723563</v>
      </c>
      <c r="E63" s="8">
        <v>9781848722224</v>
      </c>
      <c r="F63" s="9" t="s">
        <v>9770</v>
      </c>
      <c r="G63" s="10">
        <v>1</v>
      </c>
      <c r="H63" s="3" t="s">
        <v>9648</v>
      </c>
      <c r="I63" s="6" t="s">
        <v>9771</v>
      </c>
      <c r="J63" s="6" t="s">
        <v>22</v>
      </c>
      <c r="K63" s="4">
        <v>2015</v>
      </c>
      <c r="L63" s="14" t="str">
        <f>HYPERLINK("http://www.taylorfrancis.com/books/9781315723563")</f>
        <v>http://www.taylorfrancis.com/books/9781315723563</v>
      </c>
    </row>
    <row r="64" spans="1:12" ht="19.95" customHeight="1">
      <c r="A64" s="15">
        <v>453</v>
      </c>
      <c r="B64" s="6" t="s">
        <v>14</v>
      </c>
      <c r="C64" s="6" t="s">
        <v>9931</v>
      </c>
      <c r="D64" s="8">
        <v>9781315741758</v>
      </c>
      <c r="E64" s="8">
        <v>9781138823969</v>
      </c>
      <c r="F64" s="9" t="s">
        <v>9789</v>
      </c>
      <c r="G64" s="10">
        <v>1</v>
      </c>
      <c r="H64" s="3" t="s">
        <v>9626</v>
      </c>
      <c r="I64" s="6" t="s">
        <v>9790</v>
      </c>
      <c r="J64" s="6" t="s">
        <v>22</v>
      </c>
      <c r="K64" s="4">
        <v>2015</v>
      </c>
      <c r="L64" s="14" t="str">
        <f>HYPERLINK("http://www.taylorfrancis.com/books/9781315741758")</f>
        <v>http://www.taylorfrancis.com/books/9781315741758</v>
      </c>
    </row>
    <row r="65" spans="1:12" ht="19.95" customHeight="1">
      <c r="A65" s="15">
        <v>433</v>
      </c>
      <c r="B65" s="6" t="s">
        <v>14</v>
      </c>
      <c r="C65" s="6" t="s">
        <v>9931</v>
      </c>
      <c r="D65" s="8">
        <v>9781315797298</v>
      </c>
      <c r="E65" s="8">
        <v>9780415616010</v>
      </c>
      <c r="F65" s="9" t="s">
        <v>9857</v>
      </c>
      <c r="G65" s="10">
        <v>1</v>
      </c>
      <c r="H65" s="3" t="s">
        <v>9648</v>
      </c>
      <c r="I65" s="6" t="s">
        <v>9858</v>
      </c>
      <c r="J65" s="6" t="s">
        <v>22</v>
      </c>
      <c r="K65" s="4">
        <v>2014</v>
      </c>
      <c r="L65" s="14" t="str">
        <f>HYPERLINK("http://www.taylorfrancis.com/books/9781315797298")</f>
        <v>http://www.taylorfrancis.com/books/9781315797298</v>
      </c>
    </row>
    <row r="66" spans="1:12" ht="19.95" customHeight="1">
      <c r="A66" s="15">
        <v>437</v>
      </c>
      <c r="B66" s="6" t="s">
        <v>14</v>
      </c>
      <c r="C66" s="6" t="s">
        <v>9931</v>
      </c>
      <c r="D66" s="8">
        <v>9781315832746</v>
      </c>
      <c r="E66" s="8">
        <v>9780415873710</v>
      </c>
      <c r="F66" s="9" t="s">
        <v>9884</v>
      </c>
      <c r="G66" s="10">
        <v>1</v>
      </c>
      <c r="H66" s="3" t="s">
        <v>9648</v>
      </c>
      <c r="I66" s="6" t="s">
        <v>9885</v>
      </c>
      <c r="J66" s="6" t="s">
        <v>22</v>
      </c>
      <c r="K66" s="4">
        <v>2014</v>
      </c>
      <c r="L66" s="14" t="str">
        <f>HYPERLINK("http://www.taylorfrancis.com/books/9781315832746")</f>
        <v>http://www.taylorfrancis.com/books/9781315832746</v>
      </c>
    </row>
    <row r="67" spans="1:12" ht="19.95" customHeight="1">
      <c r="A67" s="15">
        <v>347</v>
      </c>
      <c r="B67" s="6" t="s">
        <v>14</v>
      </c>
      <c r="C67" s="6" t="s">
        <v>9931</v>
      </c>
      <c r="D67" s="8">
        <v>9781315849355</v>
      </c>
      <c r="E67" s="8">
        <v>9781848722699</v>
      </c>
      <c r="F67" s="9" t="s">
        <v>9892</v>
      </c>
      <c r="G67" s="10">
        <v>1</v>
      </c>
      <c r="H67" s="3" t="s">
        <v>9629</v>
      </c>
      <c r="I67" s="6" t="s">
        <v>9893</v>
      </c>
      <c r="J67" s="6" t="s">
        <v>22</v>
      </c>
      <c r="K67" s="4">
        <v>2015</v>
      </c>
      <c r="L67" s="14" t="str">
        <f>HYPERLINK("http://www.taylorfrancis.com/books/9781315849355")</f>
        <v>http://www.taylorfrancis.com/books/9781315849355</v>
      </c>
    </row>
    <row r="68" spans="1:12" ht="19.95" customHeight="1">
      <c r="A68" s="15">
        <v>409</v>
      </c>
      <c r="B68" s="6" t="s">
        <v>14</v>
      </c>
      <c r="C68" s="6" t="s">
        <v>9931</v>
      </c>
      <c r="D68" s="8">
        <v>9781315879857</v>
      </c>
      <c r="E68" s="8">
        <v>9781848721555</v>
      </c>
      <c r="F68" s="9" t="s">
        <v>9900</v>
      </c>
      <c r="G68" s="10">
        <v>1</v>
      </c>
      <c r="H68" s="3" t="s">
        <v>9626</v>
      </c>
      <c r="I68" s="6" t="s">
        <v>9901</v>
      </c>
      <c r="J68" s="6" t="s">
        <v>538</v>
      </c>
      <c r="K68" s="4">
        <v>2014</v>
      </c>
      <c r="L68" s="14" t="str">
        <f>HYPERLINK("http://www.taylorfrancis.com/books/9781315879857")</f>
        <v>http://www.taylorfrancis.com/books/9781315879857</v>
      </c>
    </row>
    <row r="69" spans="1:12" ht="19.95" customHeight="1">
      <c r="A69" s="15">
        <v>401</v>
      </c>
      <c r="B69" s="6" t="s">
        <v>14</v>
      </c>
      <c r="C69" s="6" t="s">
        <v>9931</v>
      </c>
      <c r="D69" s="8">
        <v>9781315884295</v>
      </c>
      <c r="E69" s="8">
        <v>9780415521628</v>
      </c>
      <c r="F69" s="9" t="s">
        <v>9913</v>
      </c>
      <c r="G69" s="10">
        <v>1</v>
      </c>
      <c r="H69" s="3" t="s">
        <v>9626</v>
      </c>
      <c r="I69" s="6" t="s">
        <v>9914</v>
      </c>
      <c r="J69" s="6" t="s">
        <v>22</v>
      </c>
      <c r="K69" s="4">
        <v>2014</v>
      </c>
      <c r="L69" s="14" t="str">
        <f>HYPERLINK("http://www.taylorfrancis.com/books/9781315884295")</f>
        <v>http://www.taylorfrancis.com/books/9781315884295</v>
      </c>
    </row>
    <row r="70" spans="1:12" ht="19.95" customHeight="1">
      <c r="A70" s="15">
        <v>458</v>
      </c>
      <c r="B70" s="6" t="s">
        <v>14</v>
      </c>
      <c r="C70" s="6" t="s">
        <v>9930</v>
      </c>
      <c r="D70" s="8">
        <v>9780203083444</v>
      </c>
      <c r="E70" s="8">
        <v>9780415677004</v>
      </c>
      <c r="F70" s="9" t="s">
        <v>9652</v>
      </c>
      <c r="G70" s="10">
        <v>1</v>
      </c>
      <c r="H70" s="3" t="s">
        <v>9626</v>
      </c>
      <c r="I70" s="6" t="s">
        <v>9653</v>
      </c>
      <c r="J70" s="6" t="s">
        <v>22</v>
      </c>
      <c r="K70" s="4">
        <v>2013</v>
      </c>
      <c r="L70" s="14" t="str">
        <f>HYPERLINK("http://www.taylorfrancis.com/books/9780203083444")</f>
        <v>http://www.taylorfrancis.com/books/9780203083444</v>
      </c>
    </row>
    <row r="71" spans="1:12" ht="19.95" customHeight="1">
      <c r="A71" s="15">
        <v>406</v>
      </c>
      <c r="B71" s="6" t="s">
        <v>14</v>
      </c>
      <c r="C71" s="6" t="s">
        <v>9930</v>
      </c>
      <c r="D71" s="8">
        <v>9780203381618</v>
      </c>
      <c r="E71" s="8">
        <v>9780415830553</v>
      </c>
      <c r="F71" s="9" t="s">
        <v>9713</v>
      </c>
      <c r="G71" s="10">
        <v>1</v>
      </c>
      <c r="H71" s="3" t="s">
        <v>9626</v>
      </c>
      <c r="I71" s="6" t="s">
        <v>9714</v>
      </c>
      <c r="J71" s="6" t="s">
        <v>22</v>
      </c>
      <c r="K71" s="4">
        <v>2013</v>
      </c>
      <c r="L71" s="14" t="str">
        <f>HYPERLINK("http://www.taylorfrancis.com/books/9780203381618")</f>
        <v>http://www.taylorfrancis.com/books/9780203381618</v>
      </c>
    </row>
    <row r="72" spans="1:12" ht="19.95" customHeight="1">
      <c r="A72" s="15">
        <v>434</v>
      </c>
      <c r="B72" s="6" t="s">
        <v>14</v>
      </c>
      <c r="C72" s="6" t="s">
        <v>9930</v>
      </c>
      <c r="D72" s="8">
        <v>9780203741887</v>
      </c>
      <c r="E72" s="8">
        <v>9780415854795</v>
      </c>
      <c r="F72" s="9" t="s">
        <v>9733</v>
      </c>
      <c r="G72" s="10">
        <v>1</v>
      </c>
      <c r="H72" s="3" t="s">
        <v>9626</v>
      </c>
      <c r="I72" s="6" t="s">
        <v>9734</v>
      </c>
      <c r="J72" s="6" t="s">
        <v>22</v>
      </c>
      <c r="K72" s="4">
        <v>2015</v>
      </c>
      <c r="L72" s="14" t="str">
        <f>HYPERLINK("http://www.taylorfrancis.com/books/9780203741887")</f>
        <v>http://www.taylorfrancis.com/books/9780203741887</v>
      </c>
    </row>
    <row r="73" spans="1:12" ht="19.95" customHeight="1">
      <c r="A73" s="15">
        <v>449</v>
      </c>
      <c r="B73" s="6" t="s">
        <v>14</v>
      </c>
      <c r="C73" s="6" t="s">
        <v>9930</v>
      </c>
      <c r="D73" s="8">
        <v>9781315818627</v>
      </c>
      <c r="E73" s="8">
        <v>9780415857383</v>
      </c>
      <c r="F73" s="9" t="s">
        <v>9880</v>
      </c>
      <c r="G73" s="10">
        <v>1</v>
      </c>
      <c r="H73" s="3" t="s">
        <v>9626</v>
      </c>
      <c r="I73" s="6" t="s">
        <v>9881</v>
      </c>
      <c r="J73" s="6" t="s">
        <v>22</v>
      </c>
      <c r="K73" s="4">
        <v>2014</v>
      </c>
      <c r="L73" s="14" t="str">
        <f>HYPERLINK("http://www.taylorfrancis.com/books/9781315818627")</f>
        <v>http://www.taylorfrancis.com/books/9781315818627</v>
      </c>
    </row>
    <row r="74" spans="1:12" ht="19.95" customHeight="1">
      <c r="A74" s="15">
        <v>354</v>
      </c>
      <c r="B74" s="6" t="s">
        <v>14</v>
      </c>
      <c r="C74" s="6" t="s">
        <v>9930</v>
      </c>
      <c r="D74" s="11">
        <v>9781315848532</v>
      </c>
      <c r="E74" s="11">
        <v>9780415524568</v>
      </c>
      <c r="F74" s="12" t="s">
        <v>9889</v>
      </c>
      <c r="G74" s="10">
        <v>1</v>
      </c>
      <c r="H74" s="10" t="s">
        <v>9890</v>
      </c>
      <c r="I74" s="7" t="s">
        <v>9891</v>
      </c>
      <c r="J74" s="7" t="s">
        <v>22</v>
      </c>
      <c r="K74" s="13">
        <v>2015</v>
      </c>
      <c r="L74" s="14" t="str">
        <f>HYPERLINK("http://www.taylorfrancis.com/books/9781315848532")</f>
        <v>http://www.taylorfrancis.com/books/9781315848532</v>
      </c>
    </row>
    <row r="75" spans="1:12" ht="19.95" customHeight="1">
      <c r="A75" s="15">
        <v>364</v>
      </c>
      <c r="B75" s="6" t="s">
        <v>14</v>
      </c>
      <c r="C75" s="6" t="s">
        <v>9937</v>
      </c>
      <c r="D75" s="8">
        <v>9780203583951</v>
      </c>
      <c r="E75" s="8">
        <v>9780415817592</v>
      </c>
      <c r="F75" s="9" t="s">
        <v>9725</v>
      </c>
      <c r="G75" s="10">
        <v>1</v>
      </c>
      <c r="H75" s="3" t="s">
        <v>9626</v>
      </c>
      <c r="I75" s="6" t="s">
        <v>9726</v>
      </c>
      <c r="J75" s="6" t="s">
        <v>22</v>
      </c>
      <c r="K75" s="4">
        <v>2014</v>
      </c>
      <c r="L75" s="14" t="str">
        <f>HYPERLINK("http://www.taylorfrancis.com/books/9780203583951")</f>
        <v>http://www.taylorfrancis.com/books/9780203583951</v>
      </c>
    </row>
    <row r="76" spans="1:12" ht="19.95" customHeight="1">
      <c r="A76" s="15">
        <v>431</v>
      </c>
      <c r="B76" s="6" t="s">
        <v>14</v>
      </c>
      <c r="C76" s="6" t="s">
        <v>9937</v>
      </c>
      <c r="D76" s="8">
        <v>9780203749425</v>
      </c>
      <c r="E76" s="8">
        <v>9780415899611</v>
      </c>
      <c r="F76" s="9" t="s">
        <v>9735</v>
      </c>
      <c r="G76" s="10">
        <v>1</v>
      </c>
      <c r="H76" s="3" t="s">
        <v>9626</v>
      </c>
      <c r="I76" s="6" t="s">
        <v>9736</v>
      </c>
      <c r="J76" s="6" t="s">
        <v>22</v>
      </c>
      <c r="K76" s="4">
        <v>2014</v>
      </c>
      <c r="L76" s="14" t="str">
        <f>HYPERLINK("http://www.taylorfrancis.com/books/9780203749425")</f>
        <v>http://www.taylorfrancis.com/books/9780203749425</v>
      </c>
    </row>
    <row r="77" spans="1:12" ht="19.95" customHeight="1">
      <c r="A77" s="15">
        <v>314</v>
      </c>
      <c r="B77" s="6" t="s">
        <v>14</v>
      </c>
      <c r="C77" s="6" t="s">
        <v>9937</v>
      </c>
      <c r="D77" s="8">
        <v>9780203796955</v>
      </c>
      <c r="E77" s="8">
        <v>9781857436839</v>
      </c>
      <c r="F77" s="9" t="s">
        <v>9747</v>
      </c>
      <c r="G77" s="10">
        <v>1</v>
      </c>
      <c r="H77" s="3" t="s">
        <v>9748</v>
      </c>
      <c r="I77" s="6" t="s">
        <v>9749</v>
      </c>
      <c r="J77" s="6" t="s">
        <v>22</v>
      </c>
      <c r="K77" s="4">
        <v>2013</v>
      </c>
      <c r="L77" s="14" t="str">
        <f>HYPERLINK("http://www.taylorfrancis.com/books/9780203796955")</f>
        <v>http://www.taylorfrancis.com/books/9780203796955</v>
      </c>
    </row>
    <row r="78" spans="1:12" ht="19.95" customHeight="1">
      <c r="A78" s="15">
        <v>418</v>
      </c>
      <c r="B78" s="6" t="s">
        <v>14</v>
      </c>
      <c r="C78" s="6" t="s">
        <v>9937</v>
      </c>
      <c r="D78" s="8">
        <v>9781315764313</v>
      </c>
      <c r="E78" s="8">
        <v>9780415814034</v>
      </c>
      <c r="F78" s="9" t="s">
        <v>9818</v>
      </c>
      <c r="G78" s="10">
        <v>1</v>
      </c>
      <c r="H78" s="3" t="s">
        <v>9626</v>
      </c>
      <c r="I78" s="6" t="s">
        <v>9819</v>
      </c>
      <c r="J78" s="6" t="s">
        <v>22</v>
      </c>
      <c r="K78" s="4">
        <v>2014</v>
      </c>
      <c r="L78" s="14" t="str">
        <f>HYPERLINK("http://www.taylorfrancis.com/books/9781315764313")</f>
        <v>http://www.taylorfrancis.com/books/9781315764313</v>
      </c>
    </row>
    <row r="79" spans="1:12" ht="19.95" customHeight="1">
      <c r="A79" s="15">
        <v>352</v>
      </c>
      <c r="B79" s="6" t="s">
        <v>14</v>
      </c>
      <c r="C79" s="6" t="s">
        <v>9937</v>
      </c>
      <c r="D79" s="8">
        <v>9781315772257</v>
      </c>
      <c r="E79" s="8">
        <v>9781138778092</v>
      </c>
      <c r="F79" s="9" t="s">
        <v>9830</v>
      </c>
      <c r="G79" s="10">
        <v>1</v>
      </c>
      <c r="H79" s="3" t="s">
        <v>9626</v>
      </c>
      <c r="I79" s="6" t="s">
        <v>9831</v>
      </c>
      <c r="J79" s="6" t="s">
        <v>22</v>
      </c>
      <c r="K79" s="4">
        <v>2015</v>
      </c>
      <c r="L79" s="14" t="str">
        <f>HYPERLINK("http://www.taylorfrancis.com/books/9781315772257")</f>
        <v>http://www.taylorfrancis.com/books/9781315772257</v>
      </c>
    </row>
    <row r="80" spans="1:12" ht="19.95" customHeight="1">
      <c r="A80" s="15">
        <v>390</v>
      </c>
      <c r="B80" s="6" t="s">
        <v>14</v>
      </c>
      <c r="C80" s="6" t="s">
        <v>9937</v>
      </c>
      <c r="D80" s="8">
        <v>9781315794747</v>
      </c>
      <c r="E80" s="8">
        <v>9781138014428</v>
      </c>
      <c r="F80" s="9" t="s">
        <v>9851</v>
      </c>
      <c r="G80" s="10">
        <v>1</v>
      </c>
      <c r="H80" s="3" t="s">
        <v>9626</v>
      </c>
      <c r="I80" s="6" t="s">
        <v>9852</v>
      </c>
      <c r="J80" s="6" t="s">
        <v>22</v>
      </c>
      <c r="K80" s="4">
        <v>2015</v>
      </c>
      <c r="L80" s="14" t="str">
        <f>HYPERLINK("http://www.taylorfrancis.com/books/9781315794747")</f>
        <v>http://www.taylorfrancis.com/books/9781315794747</v>
      </c>
    </row>
    <row r="81" spans="1:12" ht="19.95" customHeight="1">
      <c r="A81" s="15">
        <v>311</v>
      </c>
      <c r="B81" s="6" t="s">
        <v>14</v>
      </c>
      <c r="C81" s="6" t="s">
        <v>9937</v>
      </c>
      <c r="D81" s="8">
        <v>9781315887081</v>
      </c>
      <c r="E81" s="8">
        <v>9780415815567</v>
      </c>
      <c r="F81" s="9" t="s">
        <v>9917</v>
      </c>
      <c r="G81" s="10">
        <v>1</v>
      </c>
      <c r="H81" s="3" t="s">
        <v>9626</v>
      </c>
      <c r="I81" s="6" t="s">
        <v>9918</v>
      </c>
      <c r="J81" s="6" t="s">
        <v>22</v>
      </c>
      <c r="K81" s="4">
        <v>2014</v>
      </c>
      <c r="L81" s="14" t="str">
        <f>HYPERLINK("http://www.taylorfrancis.com/books/9781315887081")</f>
        <v>http://www.taylorfrancis.com/books/9781315887081</v>
      </c>
    </row>
    <row r="82" spans="1:12" ht="19.95" customHeight="1">
      <c r="A82" s="15">
        <v>341</v>
      </c>
      <c r="B82" s="6" t="s">
        <v>14</v>
      </c>
      <c r="C82" s="6" t="s">
        <v>9932</v>
      </c>
      <c r="D82" s="8">
        <v>9780203104514</v>
      </c>
      <c r="E82" s="8">
        <v>9780415614771</v>
      </c>
      <c r="F82" s="9" t="s">
        <v>9669</v>
      </c>
      <c r="G82" s="10">
        <v>1</v>
      </c>
      <c r="H82" s="3" t="s">
        <v>9626</v>
      </c>
      <c r="I82" s="6" t="s">
        <v>9670</v>
      </c>
      <c r="J82" s="6" t="s">
        <v>22</v>
      </c>
      <c r="K82" s="4">
        <v>2013</v>
      </c>
      <c r="L82" s="14" t="str">
        <f>HYPERLINK("http://www.taylorfrancis.com/books/9780203104514")</f>
        <v>http://www.taylorfrancis.com/books/9780203104514</v>
      </c>
    </row>
    <row r="83" spans="1:12" ht="19.95" customHeight="1">
      <c r="A83" s="15">
        <v>389</v>
      </c>
      <c r="B83" s="6" t="s">
        <v>14</v>
      </c>
      <c r="C83" s="6" t="s">
        <v>9932</v>
      </c>
      <c r="D83" s="8">
        <v>9781315813769</v>
      </c>
      <c r="E83" s="8">
        <v>9780415743259</v>
      </c>
      <c r="F83" s="9" t="s">
        <v>9864</v>
      </c>
      <c r="G83" s="10">
        <v>1</v>
      </c>
      <c r="H83" s="3" t="s">
        <v>9648</v>
      </c>
      <c r="I83" s="6" t="s">
        <v>9865</v>
      </c>
      <c r="J83" s="6" t="s">
        <v>22</v>
      </c>
      <c r="K83" s="4">
        <v>2015</v>
      </c>
      <c r="L83" s="14" t="str">
        <f>HYPERLINK("http://www.taylorfrancis.com/books/9781315813769")</f>
        <v>http://www.taylorfrancis.com/books/9781315813769</v>
      </c>
    </row>
    <row r="84" spans="1:12" ht="19.95" customHeight="1">
      <c r="A84" s="15">
        <v>448</v>
      </c>
      <c r="B84" s="6" t="s">
        <v>14</v>
      </c>
      <c r="C84" s="6" t="s">
        <v>9929</v>
      </c>
      <c r="D84" s="8">
        <v>9780203082171</v>
      </c>
      <c r="E84" s="8">
        <v>9781841698748</v>
      </c>
      <c r="F84" s="9" t="s">
        <v>9647</v>
      </c>
      <c r="G84" s="10">
        <v>1</v>
      </c>
      <c r="H84" s="3" t="s">
        <v>9648</v>
      </c>
      <c r="I84" s="6" t="s">
        <v>9649</v>
      </c>
      <c r="J84" s="6" t="s">
        <v>538</v>
      </c>
      <c r="K84" s="4">
        <v>2013</v>
      </c>
      <c r="L84" s="14" t="str">
        <f>HYPERLINK("http://www.taylorfrancis.com/books/9780203082171")</f>
        <v>http://www.taylorfrancis.com/books/9780203082171</v>
      </c>
    </row>
    <row r="85" spans="1:12" ht="19.95" customHeight="1">
      <c r="A85" s="15">
        <v>344</v>
      </c>
      <c r="B85" s="6" t="s">
        <v>14</v>
      </c>
      <c r="C85" s="6" t="s">
        <v>9929</v>
      </c>
      <c r="D85" s="8">
        <v>9780203093542</v>
      </c>
      <c r="E85" s="8">
        <v>9780415635387</v>
      </c>
      <c r="F85" s="9" t="s">
        <v>9656</v>
      </c>
      <c r="G85" s="10">
        <v>1</v>
      </c>
      <c r="H85" s="3" t="s">
        <v>9626</v>
      </c>
      <c r="I85" s="6" t="s">
        <v>9657</v>
      </c>
      <c r="J85" s="6" t="s">
        <v>22</v>
      </c>
      <c r="K85" s="4">
        <v>2014</v>
      </c>
      <c r="L85" s="14" t="str">
        <f>HYPERLINK("http://www.taylorfrancis.com/books/9780203093542")</f>
        <v>http://www.taylorfrancis.com/books/9780203093542</v>
      </c>
    </row>
    <row r="86" spans="1:12" ht="19.95" customHeight="1">
      <c r="A86" s="15">
        <v>438</v>
      </c>
      <c r="B86" s="6" t="s">
        <v>14</v>
      </c>
      <c r="C86" s="6" t="s">
        <v>9929</v>
      </c>
      <c r="D86" s="8">
        <v>9780203122259</v>
      </c>
      <c r="E86" s="8">
        <v>9780415890359</v>
      </c>
      <c r="F86" s="9" t="s">
        <v>9690</v>
      </c>
      <c r="G86" s="10">
        <v>1</v>
      </c>
      <c r="H86" s="3" t="s">
        <v>9626</v>
      </c>
      <c r="I86" s="6" t="s">
        <v>9691</v>
      </c>
      <c r="J86" s="6" t="s">
        <v>22</v>
      </c>
      <c r="K86" s="4">
        <v>2012</v>
      </c>
      <c r="L86" s="14" t="str">
        <f>HYPERLINK("http://www.taylorfrancis.com/books/9780203122259")</f>
        <v>http://www.taylorfrancis.com/books/9780203122259</v>
      </c>
    </row>
    <row r="87" spans="1:12" ht="19.95" customHeight="1">
      <c r="A87" s="15">
        <v>410</v>
      </c>
      <c r="B87" s="6" t="s">
        <v>14</v>
      </c>
      <c r="C87" s="6" t="s">
        <v>9929</v>
      </c>
      <c r="D87" s="8">
        <v>9780203586563</v>
      </c>
      <c r="E87" s="8">
        <v>9781848720961</v>
      </c>
      <c r="F87" s="9" t="s">
        <v>9727</v>
      </c>
      <c r="G87" s="10">
        <v>1</v>
      </c>
      <c r="H87" s="3" t="s">
        <v>9626</v>
      </c>
      <c r="I87" s="6" t="s">
        <v>9728</v>
      </c>
      <c r="J87" s="6" t="s">
        <v>538</v>
      </c>
      <c r="K87" s="4">
        <v>2013</v>
      </c>
      <c r="L87" s="14" t="str">
        <f>HYPERLINK("http://www.taylorfrancis.com/books/9780203586563")</f>
        <v>http://www.taylorfrancis.com/books/9780203586563</v>
      </c>
    </row>
    <row r="88" spans="1:12" ht="19.95" customHeight="1">
      <c r="A88" s="15">
        <v>312</v>
      </c>
      <c r="B88" s="6" t="s">
        <v>14</v>
      </c>
      <c r="C88" s="6" t="s">
        <v>9929</v>
      </c>
      <c r="D88" s="8">
        <v>9780203737569</v>
      </c>
      <c r="E88" s="8">
        <v>9780415855280</v>
      </c>
      <c r="F88" s="9" t="s">
        <v>9731</v>
      </c>
      <c r="G88" s="10">
        <v>1</v>
      </c>
      <c r="H88" s="3" t="s">
        <v>9626</v>
      </c>
      <c r="I88" s="6" t="s">
        <v>9732</v>
      </c>
      <c r="J88" s="6" t="s">
        <v>22</v>
      </c>
      <c r="K88" s="4">
        <v>2015</v>
      </c>
      <c r="L88" s="14" t="str">
        <f>HYPERLINK("http://www.taylorfrancis.com/books/9780203737569")</f>
        <v>http://www.taylorfrancis.com/books/9780203737569</v>
      </c>
    </row>
    <row r="89" spans="1:12" ht="19.95" customHeight="1">
      <c r="A89" s="15">
        <v>429</v>
      </c>
      <c r="B89" s="6" t="s">
        <v>14</v>
      </c>
      <c r="C89" s="6" t="s">
        <v>9929</v>
      </c>
      <c r="D89" s="8">
        <v>9780203754221</v>
      </c>
      <c r="E89" s="8">
        <v>9780415844239</v>
      </c>
      <c r="F89" s="9" t="s">
        <v>9737</v>
      </c>
      <c r="G89" s="10">
        <v>1</v>
      </c>
      <c r="H89" s="3" t="s">
        <v>9626</v>
      </c>
      <c r="I89" s="6" t="s">
        <v>9738</v>
      </c>
      <c r="J89" s="6" t="s">
        <v>22</v>
      </c>
      <c r="K89" s="4">
        <v>2014</v>
      </c>
      <c r="L89" s="14" t="str">
        <f>HYPERLINK("http://www.taylorfrancis.com/books/9780203754221")</f>
        <v>http://www.taylorfrancis.com/books/9780203754221</v>
      </c>
    </row>
    <row r="90" spans="1:12" ht="19.95" customHeight="1">
      <c r="A90" s="15">
        <v>407</v>
      </c>
      <c r="B90" s="6" t="s">
        <v>14</v>
      </c>
      <c r="C90" s="6" t="s">
        <v>9929</v>
      </c>
      <c r="D90" s="8">
        <v>9781315733036</v>
      </c>
      <c r="E90" s="8">
        <v>9780415637404</v>
      </c>
      <c r="F90" s="9" t="s">
        <v>9774</v>
      </c>
      <c r="G90" s="10">
        <v>1</v>
      </c>
      <c r="H90" s="3" t="s">
        <v>9626</v>
      </c>
      <c r="I90" s="6" t="s">
        <v>9775</v>
      </c>
      <c r="J90" s="6" t="s">
        <v>22</v>
      </c>
      <c r="K90" s="4">
        <v>2015</v>
      </c>
      <c r="L90" s="14" t="str">
        <f>HYPERLINK("http://www.taylorfrancis.com/books/9781315733036")</f>
        <v>http://www.taylorfrancis.com/books/9781315733036</v>
      </c>
    </row>
    <row r="91" spans="1:12" ht="19.95" customHeight="1">
      <c r="A91" s="15">
        <v>414</v>
      </c>
      <c r="B91" s="6" t="s">
        <v>14</v>
      </c>
      <c r="C91" s="6" t="s">
        <v>9929</v>
      </c>
      <c r="D91" s="8">
        <v>9781315815275</v>
      </c>
      <c r="E91" s="8">
        <v>9780415665209</v>
      </c>
      <c r="F91" s="9" t="s">
        <v>9872</v>
      </c>
      <c r="G91" s="10">
        <v>1</v>
      </c>
      <c r="H91" s="3" t="s">
        <v>9629</v>
      </c>
      <c r="I91" s="6" t="s">
        <v>9873</v>
      </c>
      <c r="J91" s="6" t="s">
        <v>22</v>
      </c>
      <c r="K91" s="4">
        <v>2015</v>
      </c>
      <c r="L91" s="14" t="str">
        <f>HYPERLINK("http://www.taylorfrancis.com/books/9781315815275")</f>
        <v>http://www.taylorfrancis.com/books/9781315815275</v>
      </c>
    </row>
    <row r="92" spans="1:12" ht="19.95" customHeight="1">
      <c r="A92" s="15">
        <v>391</v>
      </c>
      <c r="B92" s="6" t="s">
        <v>14</v>
      </c>
      <c r="C92" s="6" t="s">
        <v>9929</v>
      </c>
      <c r="D92" s="8">
        <v>9781315882468</v>
      </c>
      <c r="E92" s="8">
        <v>9780415533850</v>
      </c>
      <c r="F92" s="9" t="s">
        <v>9904</v>
      </c>
      <c r="G92" s="10">
        <v>1</v>
      </c>
      <c r="H92" s="3" t="s">
        <v>9626</v>
      </c>
      <c r="I92" s="6" t="s">
        <v>1894</v>
      </c>
      <c r="J92" s="6" t="s">
        <v>22</v>
      </c>
      <c r="K92" s="4">
        <v>2014</v>
      </c>
      <c r="L92" s="14" t="str">
        <f>HYPERLINK("http://www.taylorfrancis.com/books/9781315882468")</f>
        <v>http://www.taylorfrancis.com/books/9781315882468</v>
      </c>
    </row>
    <row r="93" spans="1:12" ht="19.95" customHeight="1">
      <c r="A93" s="15">
        <v>363</v>
      </c>
      <c r="B93" s="6" t="s">
        <v>14</v>
      </c>
      <c r="C93" s="6" t="s">
        <v>9935</v>
      </c>
      <c r="D93" s="8">
        <v>9780203136225</v>
      </c>
      <c r="E93" s="8">
        <v>9780415544832</v>
      </c>
      <c r="F93" s="9" t="s">
        <v>9709</v>
      </c>
      <c r="G93" s="10">
        <v>1</v>
      </c>
      <c r="H93" s="3" t="s">
        <v>9626</v>
      </c>
      <c r="I93" s="6" t="s">
        <v>9710</v>
      </c>
      <c r="J93" s="6" t="s">
        <v>22</v>
      </c>
      <c r="K93" s="4">
        <v>2014</v>
      </c>
      <c r="L93" s="14" t="str">
        <f>HYPERLINK("http://www.taylorfrancis.com/books/9780203136225")</f>
        <v>http://www.taylorfrancis.com/books/9780203136225</v>
      </c>
    </row>
    <row r="94" spans="1:12" ht="19.95" customHeight="1">
      <c r="A94" s="15">
        <v>322</v>
      </c>
      <c r="B94" s="6" t="s">
        <v>14</v>
      </c>
      <c r="C94" s="6" t="s">
        <v>9935</v>
      </c>
      <c r="D94" s="8">
        <v>9780203393147</v>
      </c>
      <c r="E94" s="8">
        <v>9780415535229</v>
      </c>
      <c r="F94" s="9" t="s">
        <v>9715</v>
      </c>
      <c r="G94" s="10">
        <v>1</v>
      </c>
      <c r="H94" s="3" t="s">
        <v>9626</v>
      </c>
      <c r="I94" s="6" t="s">
        <v>9716</v>
      </c>
      <c r="J94" s="6" t="s">
        <v>22</v>
      </c>
      <c r="K94" s="4">
        <v>2015</v>
      </c>
      <c r="L94" s="14" t="str">
        <f>HYPERLINK("http://www.taylorfrancis.com/books/9780203393147")</f>
        <v>http://www.taylorfrancis.com/books/9780203393147</v>
      </c>
    </row>
    <row r="95" spans="1:12" ht="19.95" customHeight="1">
      <c r="A95" s="15">
        <v>386</v>
      </c>
      <c r="B95" s="6" t="s">
        <v>14</v>
      </c>
      <c r="C95" s="6" t="s">
        <v>9935</v>
      </c>
      <c r="D95" s="8">
        <v>9780203766477</v>
      </c>
      <c r="E95" s="8">
        <v>9780415841351</v>
      </c>
      <c r="F95" s="9" t="s">
        <v>9743</v>
      </c>
      <c r="G95" s="10">
        <v>1</v>
      </c>
      <c r="H95" s="3" t="s">
        <v>9626</v>
      </c>
      <c r="I95" s="6" t="s">
        <v>9744</v>
      </c>
      <c r="J95" s="6" t="s">
        <v>22</v>
      </c>
      <c r="K95" s="4">
        <v>2015</v>
      </c>
      <c r="L95" s="14" t="str">
        <f>HYPERLINK("http://www.taylorfrancis.com/books/9780203766477")</f>
        <v>http://www.taylorfrancis.com/books/9780203766477</v>
      </c>
    </row>
    <row r="96" spans="1:12" ht="19.95" customHeight="1">
      <c r="A96" s="15">
        <v>446</v>
      </c>
      <c r="B96" s="6" t="s">
        <v>14</v>
      </c>
      <c r="C96" s="6" t="s">
        <v>9935</v>
      </c>
      <c r="D96" s="8">
        <v>9780203828588</v>
      </c>
      <c r="E96" s="8">
        <v>9781848729445</v>
      </c>
      <c r="F96" s="9" t="s">
        <v>9758</v>
      </c>
      <c r="G96" s="10">
        <v>1</v>
      </c>
      <c r="H96" s="3" t="s">
        <v>9648</v>
      </c>
      <c r="I96" s="6" t="s">
        <v>9759</v>
      </c>
      <c r="J96" s="6" t="s">
        <v>22</v>
      </c>
      <c r="K96" s="4">
        <v>2012</v>
      </c>
      <c r="L96" s="14" t="str">
        <f>HYPERLINK("http://www.taylorfrancis.com/books/9780203828588")</f>
        <v>http://www.taylorfrancis.com/books/9780203828588</v>
      </c>
    </row>
    <row r="97" spans="1:12" ht="19.95" customHeight="1">
      <c r="A97" s="15">
        <v>365</v>
      </c>
      <c r="B97" s="6" t="s">
        <v>14</v>
      </c>
      <c r="C97" s="6" t="s">
        <v>9935</v>
      </c>
      <c r="D97" s="8">
        <v>9781315733517</v>
      </c>
      <c r="E97" s="8">
        <v>9781138839298</v>
      </c>
      <c r="F97" s="9" t="s">
        <v>9776</v>
      </c>
      <c r="G97" s="10">
        <v>1</v>
      </c>
      <c r="H97" s="3" t="s">
        <v>9626</v>
      </c>
      <c r="I97" s="6" t="s">
        <v>348</v>
      </c>
      <c r="J97" s="6" t="s">
        <v>22</v>
      </c>
      <c r="K97" s="4">
        <v>2015</v>
      </c>
      <c r="L97" s="14" t="str">
        <f>HYPERLINK("http://www.taylorfrancis.com/books/9781315733517")</f>
        <v>http://www.taylorfrancis.com/books/9781315733517</v>
      </c>
    </row>
    <row r="98" spans="1:12" ht="19.95" customHeight="1">
      <c r="A98" s="15">
        <v>424</v>
      </c>
      <c r="B98" s="6" t="s">
        <v>14</v>
      </c>
      <c r="C98" s="6" t="s">
        <v>9935</v>
      </c>
      <c r="D98" s="8">
        <v>9781315815190</v>
      </c>
      <c r="E98" s="8">
        <v>9780415739153</v>
      </c>
      <c r="F98" s="9" t="s">
        <v>9870</v>
      </c>
      <c r="G98" s="10">
        <v>1</v>
      </c>
      <c r="H98" s="3" t="s">
        <v>9626</v>
      </c>
      <c r="I98" s="6" t="s">
        <v>9871</v>
      </c>
      <c r="J98" s="6" t="s">
        <v>22</v>
      </c>
      <c r="K98" s="4">
        <v>2015</v>
      </c>
      <c r="L98" s="14" t="str">
        <f>HYPERLINK("http://www.taylorfrancis.com/books/9781315815190")</f>
        <v>http://www.taylorfrancis.com/books/9781315815190</v>
      </c>
    </row>
    <row r="99" spans="1:12" ht="19.95" customHeight="1">
      <c r="A99" s="15">
        <v>404</v>
      </c>
      <c r="B99" s="6" t="s">
        <v>14</v>
      </c>
      <c r="C99" s="6" t="s">
        <v>9936</v>
      </c>
      <c r="D99" s="8">
        <v>9780203503461</v>
      </c>
      <c r="E99" s="8">
        <v>9780415545488</v>
      </c>
      <c r="F99" s="9" t="s">
        <v>9718</v>
      </c>
      <c r="G99" s="10">
        <v>1</v>
      </c>
      <c r="H99" s="3" t="s">
        <v>9626</v>
      </c>
      <c r="I99" s="6" t="s">
        <v>9719</v>
      </c>
      <c r="J99" s="6" t="s">
        <v>22</v>
      </c>
      <c r="K99" s="4">
        <v>2014</v>
      </c>
      <c r="L99" s="14" t="str">
        <f>HYPERLINK("http://www.taylorfrancis.com/books/9780203503461")</f>
        <v>http://www.taylorfrancis.com/books/9780203503461</v>
      </c>
    </row>
    <row r="100" spans="1:12" ht="19.95" customHeight="1">
      <c r="A100" s="15">
        <v>452</v>
      </c>
      <c r="B100" s="6" t="s">
        <v>14</v>
      </c>
      <c r="C100" s="6" t="s">
        <v>9926</v>
      </c>
      <c r="D100" s="8">
        <v>9780203073506</v>
      </c>
      <c r="E100" s="8">
        <v>9780415661416</v>
      </c>
      <c r="F100" s="9" t="s">
        <v>9633</v>
      </c>
      <c r="G100" s="10">
        <v>1</v>
      </c>
      <c r="H100" s="3" t="s">
        <v>9626</v>
      </c>
      <c r="I100" s="6" t="s">
        <v>9634</v>
      </c>
      <c r="J100" s="6" t="s">
        <v>22</v>
      </c>
      <c r="K100" s="4">
        <v>2013</v>
      </c>
      <c r="L100" s="14" t="str">
        <f>HYPERLINK("http://www.taylorfrancis.com/books/9780203073506")</f>
        <v>http://www.taylorfrancis.com/books/9780203073506</v>
      </c>
    </row>
    <row r="101" spans="1:12" ht="19.95" customHeight="1">
      <c r="A101" s="15">
        <v>324</v>
      </c>
      <c r="B101" s="6" t="s">
        <v>14</v>
      </c>
      <c r="C101" s="6" t="s">
        <v>9926</v>
      </c>
      <c r="D101" s="8">
        <v>9780203074602</v>
      </c>
      <c r="E101" s="8">
        <v>9780415659864</v>
      </c>
      <c r="F101" s="9" t="s">
        <v>9637</v>
      </c>
      <c r="G101" s="10">
        <v>1</v>
      </c>
      <c r="H101" s="3" t="s">
        <v>9626</v>
      </c>
      <c r="I101" s="6" t="s">
        <v>9638</v>
      </c>
      <c r="J101" s="6" t="s">
        <v>22</v>
      </c>
      <c r="K101" s="4">
        <v>2014</v>
      </c>
      <c r="L101" s="14" t="str">
        <f>HYPERLINK("http://www.taylorfrancis.com/books/9780203074602")</f>
        <v>http://www.taylorfrancis.com/books/9780203074602</v>
      </c>
    </row>
    <row r="102" spans="1:12" ht="19.95" customHeight="1">
      <c r="A102" s="15">
        <v>376</v>
      </c>
      <c r="B102" s="6" t="s">
        <v>14</v>
      </c>
      <c r="C102" s="6" t="s">
        <v>9926</v>
      </c>
      <c r="D102" s="8">
        <v>9780203078471</v>
      </c>
      <c r="E102" s="8">
        <v>9780415502184</v>
      </c>
      <c r="F102" s="9" t="s">
        <v>9641</v>
      </c>
      <c r="G102" s="10">
        <v>1</v>
      </c>
      <c r="H102" s="3" t="s">
        <v>9626</v>
      </c>
      <c r="I102" s="6" t="s">
        <v>9642</v>
      </c>
      <c r="J102" s="6" t="s">
        <v>22</v>
      </c>
      <c r="K102" s="4">
        <v>2013</v>
      </c>
      <c r="L102" s="14" t="str">
        <f>HYPERLINK("http://www.taylorfrancis.com/books/9780203078471")</f>
        <v>http://www.taylorfrancis.com/books/9780203078471</v>
      </c>
    </row>
    <row r="103" spans="1:12" ht="19.95" customHeight="1">
      <c r="A103" s="15">
        <v>346</v>
      </c>
      <c r="B103" s="6" t="s">
        <v>14</v>
      </c>
      <c r="C103" s="6" t="s">
        <v>9926</v>
      </c>
      <c r="D103" s="8">
        <v>9780203080641</v>
      </c>
      <c r="E103" s="8">
        <v>9780415529945</v>
      </c>
      <c r="F103" s="9" t="s">
        <v>9643</v>
      </c>
      <c r="G103" s="10">
        <v>1</v>
      </c>
      <c r="H103" s="3" t="s">
        <v>9626</v>
      </c>
      <c r="I103" s="6" t="s">
        <v>9644</v>
      </c>
      <c r="J103" s="6" t="s">
        <v>22</v>
      </c>
      <c r="K103" s="4">
        <v>2013</v>
      </c>
      <c r="L103" s="14" t="str">
        <f>HYPERLINK("http://www.taylorfrancis.com/books/9780203080641")</f>
        <v>http://www.taylorfrancis.com/books/9780203080641</v>
      </c>
    </row>
    <row r="104" spans="1:12" ht="19.95" customHeight="1">
      <c r="A104" s="15">
        <v>355</v>
      </c>
      <c r="B104" s="6" t="s">
        <v>14</v>
      </c>
      <c r="C104" s="6" t="s">
        <v>9926</v>
      </c>
      <c r="D104" s="8">
        <v>9780203081198</v>
      </c>
      <c r="E104" s="8">
        <v>9780415674744</v>
      </c>
      <c r="F104" s="9" t="s">
        <v>9645</v>
      </c>
      <c r="G104" s="10">
        <v>1</v>
      </c>
      <c r="H104" s="3" t="s">
        <v>9626</v>
      </c>
      <c r="I104" s="6" t="s">
        <v>9646</v>
      </c>
      <c r="J104" s="6" t="s">
        <v>22</v>
      </c>
      <c r="K104" s="4">
        <v>2013</v>
      </c>
      <c r="L104" s="14" t="str">
        <f>HYPERLINK("http://www.taylorfrancis.com/books/9780203081198")</f>
        <v>http://www.taylorfrancis.com/books/9780203081198</v>
      </c>
    </row>
    <row r="105" spans="1:12" ht="19.95" customHeight="1">
      <c r="A105" s="15">
        <v>402</v>
      </c>
      <c r="B105" s="6" t="s">
        <v>14</v>
      </c>
      <c r="C105" s="6" t="s">
        <v>9926</v>
      </c>
      <c r="D105" s="8">
        <v>9780203084779</v>
      </c>
      <c r="E105" s="8">
        <v>9780415637152</v>
      </c>
      <c r="F105" s="9" t="s">
        <v>9654</v>
      </c>
      <c r="G105" s="10">
        <v>1</v>
      </c>
      <c r="H105" s="3" t="s">
        <v>9626</v>
      </c>
      <c r="I105" s="6" t="s">
        <v>9655</v>
      </c>
      <c r="J105" s="6" t="s">
        <v>22</v>
      </c>
      <c r="K105" s="4">
        <v>2013</v>
      </c>
      <c r="L105" s="14" t="str">
        <f>HYPERLINK("http://www.taylorfrancis.com/books/9780203084779")</f>
        <v>http://www.taylorfrancis.com/books/9780203084779</v>
      </c>
    </row>
    <row r="106" spans="1:12" ht="19.95" customHeight="1">
      <c r="A106" s="15">
        <v>450</v>
      </c>
      <c r="B106" s="6" t="s">
        <v>14</v>
      </c>
      <c r="C106" s="6" t="s">
        <v>9926</v>
      </c>
      <c r="D106" s="8">
        <v>9780203094235</v>
      </c>
      <c r="E106" s="8">
        <v>9780415668071</v>
      </c>
      <c r="F106" s="9" t="s">
        <v>9658</v>
      </c>
      <c r="G106" s="10">
        <v>1</v>
      </c>
      <c r="H106" s="3" t="s">
        <v>9648</v>
      </c>
      <c r="I106" s="6" t="s">
        <v>9659</v>
      </c>
      <c r="J106" s="6" t="s">
        <v>22</v>
      </c>
      <c r="K106" s="4">
        <v>2013</v>
      </c>
      <c r="L106" s="14" t="str">
        <f>HYPERLINK("http://www.taylorfrancis.com/books/9780203094235")</f>
        <v>http://www.taylorfrancis.com/books/9780203094235</v>
      </c>
    </row>
    <row r="107" spans="1:12" ht="19.95" customHeight="1">
      <c r="A107" s="15">
        <v>373</v>
      </c>
      <c r="B107" s="6" t="s">
        <v>14</v>
      </c>
      <c r="C107" s="6" t="s">
        <v>9926</v>
      </c>
      <c r="D107" s="8">
        <v>9780203103852</v>
      </c>
      <c r="E107" s="8">
        <v>9780415624893</v>
      </c>
      <c r="F107" s="9" t="s">
        <v>9668</v>
      </c>
      <c r="G107" s="10">
        <v>1</v>
      </c>
      <c r="H107" s="3" t="s">
        <v>9626</v>
      </c>
      <c r="I107" s="6" t="s">
        <v>1400</v>
      </c>
      <c r="J107" s="6" t="s">
        <v>22</v>
      </c>
      <c r="K107" s="4">
        <v>2014</v>
      </c>
      <c r="L107" s="14" t="str">
        <f>HYPERLINK("http://www.taylorfrancis.com/books/9780203103852")</f>
        <v>http://www.taylorfrancis.com/books/9780203103852</v>
      </c>
    </row>
    <row r="108" spans="1:12" ht="19.95" customHeight="1">
      <c r="A108" s="15">
        <v>330</v>
      </c>
      <c r="B108" s="6" t="s">
        <v>14</v>
      </c>
      <c r="C108" s="6" t="s">
        <v>9926</v>
      </c>
      <c r="D108" s="8">
        <v>9780203108987</v>
      </c>
      <c r="E108" s="8">
        <v>9780415531436</v>
      </c>
      <c r="F108" s="9" t="s">
        <v>9673</v>
      </c>
      <c r="G108" s="10">
        <v>1</v>
      </c>
      <c r="H108" s="3" t="s">
        <v>9626</v>
      </c>
      <c r="I108" s="6" t="s">
        <v>9674</v>
      </c>
      <c r="J108" s="6" t="s">
        <v>22</v>
      </c>
      <c r="K108" s="4">
        <v>2013</v>
      </c>
      <c r="L108" s="14" t="str">
        <f>HYPERLINK("http://www.taylorfrancis.com/books/9780203108987")</f>
        <v>http://www.taylorfrancis.com/books/9780203108987</v>
      </c>
    </row>
    <row r="109" spans="1:12" ht="19.95" customHeight="1">
      <c r="A109" s="15">
        <v>379</v>
      </c>
      <c r="B109" s="6" t="s">
        <v>14</v>
      </c>
      <c r="C109" s="6" t="s">
        <v>9926</v>
      </c>
      <c r="D109" s="8">
        <v>9780203117088</v>
      </c>
      <c r="E109" s="8">
        <v>9780415530088</v>
      </c>
      <c r="F109" s="9" t="s">
        <v>9677</v>
      </c>
      <c r="G109" s="10">
        <v>1</v>
      </c>
      <c r="H109" s="3" t="s">
        <v>9626</v>
      </c>
      <c r="I109" s="6" t="s">
        <v>9678</v>
      </c>
      <c r="J109" s="6" t="s">
        <v>22</v>
      </c>
      <c r="K109" s="4">
        <v>2013</v>
      </c>
      <c r="L109" s="14" t="str">
        <f>HYPERLINK("http://www.taylorfrancis.com/books/9780203117088")</f>
        <v>http://www.taylorfrancis.com/books/9780203117088</v>
      </c>
    </row>
    <row r="110" spans="1:12" ht="19.95" customHeight="1">
      <c r="A110" s="15">
        <v>405</v>
      </c>
      <c r="B110" s="6" t="s">
        <v>14</v>
      </c>
      <c r="C110" s="6" t="s">
        <v>9926</v>
      </c>
      <c r="D110" s="8">
        <v>9780203128190</v>
      </c>
      <c r="E110" s="8">
        <v>9780415672245</v>
      </c>
      <c r="F110" s="9" t="s">
        <v>9706</v>
      </c>
      <c r="G110" s="10">
        <v>1</v>
      </c>
      <c r="H110" s="3" t="s">
        <v>9626</v>
      </c>
      <c r="I110" s="6" t="s">
        <v>9707</v>
      </c>
      <c r="J110" s="6" t="s">
        <v>22</v>
      </c>
      <c r="K110" s="4">
        <v>2012</v>
      </c>
      <c r="L110" s="14" t="str">
        <f>HYPERLINK("http://www.taylorfrancis.com/books/9780203128190")</f>
        <v>http://www.taylorfrancis.com/books/9780203128190</v>
      </c>
    </row>
    <row r="111" spans="1:12" ht="19.95" customHeight="1">
      <c r="A111" s="15">
        <v>432</v>
      </c>
      <c r="B111" s="6" t="s">
        <v>14</v>
      </c>
      <c r="C111" s="6" t="s">
        <v>9926</v>
      </c>
      <c r="D111" s="8">
        <v>9780203467497</v>
      </c>
      <c r="E111" s="8">
        <v>9780415596022</v>
      </c>
      <c r="F111" s="9" t="s">
        <v>9717</v>
      </c>
      <c r="G111" s="10">
        <v>1</v>
      </c>
      <c r="H111" s="3" t="s">
        <v>9626</v>
      </c>
      <c r="I111" s="6" t="s">
        <v>2533</v>
      </c>
      <c r="J111" s="6" t="s">
        <v>22</v>
      </c>
      <c r="K111" s="4">
        <v>2013</v>
      </c>
      <c r="L111" s="14" t="str">
        <f>HYPERLINK("http://www.taylorfrancis.com/books/9780203467497")</f>
        <v>http://www.taylorfrancis.com/books/9780203467497</v>
      </c>
    </row>
    <row r="112" spans="1:12" ht="19.95" customHeight="1">
      <c r="A112" s="15">
        <v>380</v>
      </c>
      <c r="B112" s="6" t="s">
        <v>14</v>
      </c>
      <c r="C112" s="6" t="s">
        <v>9926</v>
      </c>
      <c r="D112" s="8">
        <v>9780203723807</v>
      </c>
      <c r="E112" s="8">
        <v>9780415808378</v>
      </c>
      <c r="F112" s="9" t="s">
        <v>9729</v>
      </c>
      <c r="G112" s="10">
        <v>1</v>
      </c>
      <c r="H112" s="3" t="s">
        <v>9626</v>
      </c>
      <c r="I112" s="6" t="s">
        <v>9730</v>
      </c>
      <c r="J112" s="6" t="s">
        <v>22</v>
      </c>
      <c r="K112" s="4">
        <v>2013</v>
      </c>
      <c r="L112" s="14" t="str">
        <f>HYPERLINK("http://www.taylorfrancis.com/books/9780203723807")</f>
        <v>http://www.taylorfrancis.com/books/9780203723807</v>
      </c>
    </row>
    <row r="113" spans="1:12" ht="19.95" customHeight="1">
      <c r="A113" s="15">
        <v>369</v>
      </c>
      <c r="B113" s="6" t="s">
        <v>14</v>
      </c>
      <c r="C113" s="6" t="s">
        <v>9926</v>
      </c>
      <c r="D113" s="8">
        <v>9780203762653</v>
      </c>
      <c r="E113" s="8">
        <v>9780415517577</v>
      </c>
      <c r="F113" s="9" t="s">
        <v>9741</v>
      </c>
      <c r="G113" s="10">
        <v>1</v>
      </c>
      <c r="H113" s="3" t="s">
        <v>9626</v>
      </c>
      <c r="I113" s="6" t="s">
        <v>9742</v>
      </c>
      <c r="J113" s="6" t="s">
        <v>22</v>
      </c>
      <c r="K113" s="4">
        <v>2014</v>
      </c>
      <c r="L113" s="14" t="str">
        <f>HYPERLINK("http://www.taylorfrancis.com/books/9780203762653")</f>
        <v>http://www.taylorfrancis.com/books/9780203762653</v>
      </c>
    </row>
    <row r="114" spans="1:12" ht="19.95" customHeight="1">
      <c r="A114" s="15">
        <v>411</v>
      </c>
      <c r="B114" s="6" t="s">
        <v>14</v>
      </c>
      <c r="C114" s="6" t="s">
        <v>9926</v>
      </c>
      <c r="D114" s="8">
        <v>9780203930557</v>
      </c>
      <c r="E114" s="8">
        <v>9780415988797</v>
      </c>
      <c r="F114" s="9" t="s">
        <v>9764</v>
      </c>
      <c r="G114" s="10">
        <v>1</v>
      </c>
      <c r="H114" s="3" t="s">
        <v>9626</v>
      </c>
      <c r="I114" s="6" t="s">
        <v>9765</v>
      </c>
      <c r="J114" s="6" t="s">
        <v>22</v>
      </c>
      <c r="K114" s="4">
        <v>2013</v>
      </c>
      <c r="L114" s="14" t="str">
        <f>HYPERLINK("http://www.taylorfrancis.com/books/9780203930557")</f>
        <v>http://www.taylorfrancis.com/books/9780203930557</v>
      </c>
    </row>
    <row r="115" spans="1:12" ht="19.95" customHeight="1">
      <c r="A115" s="15">
        <v>372</v>
      </c>
      <c r="B115" s="6" t="s">
        <v>14</v>
      </c>
      <c r="C115" s="6" t="s">
        <v>9926</v>
      </c>
      <c r="D115" s="8">
        <v>9780240526065</v>
      </c>
      <c r="E115" s="8">
        <v>9780240525983</v>
      </c>
      <c r="F115" s="9" t="s">
        <v>9766</v>
      </c>
      <c r="G115" s="10">
        <v>1</v>
      </c>
      <c r="H115" s="3" t="s">
        <v>9626</v>
      </c>
      <c r="I115" s="6" t="s">
        <v>9767</v>
      </c>
      <c r="J115" s="6" t="s">
        <v>7190</v>
      </c>
      <c r="K115" s="4">
        <v>2014</v>
      </c>
      <c r="L115" s="14" t="str">
        <f>HYPERLINK("http://www.taylorfrancis.com/books/9780240526065")</f>
        <v>http://www.taylorfrancis.com/books/9780240526065</v>
      </c>
    </row>
    <row r="116" spans="1:12" ht="19.95" customHeight="1">
      <c r="A116" s="15">
        <v>313</v>
      </c>
      <c r="B116" s="6" t="s">
        <v>14</v>
      </c>
      <c r="C116" s="6" t="s">
        <v>9926</v>
      </c>
      <c r="D116" s="8">
        <v>9781315732121</v>
      </c>
      <c r="E116" s="8">
        <v>9781138840966</v>
      </c>
      <c r="F116" s="9" t="s">
        <v>9772</v>
      </c>
      <c r="G116" s="10">
        <v>1</v>
      </c>
      <c r="H116" s="3" t="s">
        <v>9626</v>
      </c>
      <c r="I116" s="6" t="s">
        <v>9773</v>
      </c>
      <c r="J116" s="6" t="s">
        <v>7190</v>
      </c>
      <c r="K116" s="4">
        <v>2015</v>
      </c>
      <c r="L116" s="14" t="str">
        <f>HYPERLINK("http://www.taylorfrancis.com/books/9781315732121")</f>
        <v>http://www.taylorfrancis.com/books/9781315732121</v>
      </c>
    </row>
    <row r="117" spans="1:12" ht="19.95" customHeight="1">
      <c r="A117" s="15">
        <v>342</v>
      </c>
      <c r="B117" s="6" t="s">
        <v>14</v>
      </c>
      <c r="C117" s="6" t="s">
        <v>9926</v>
      </c>
      <c r="D117" s="8">
        <v>9781315738048</v>
      </c>
      <c r="E117" s="8">
        <v>9780415585484</v>
      </c>
      <c r="F117" s="9" t="s">
        <v>9785</v>
      </c>
      <c r="G117" s="10">
        <v>1</v>
      </c>
      <c r="H117" s="3" t="s">
        <v>9626</v>
      </c>
      <c r="I117" s="6" t="s">
        <v>9786</v>
      </c>
      <c r="J117" s="6" t="s">
        <v>22</v>
      </c>
      <c r="K117" s="4">
        <v>2015</v>
      </c>
      <c r="L117" s="14" t="str">
        <f>HYPERLINK("http://www.taylorfrancis.com/books/9781315738048")</f>
        <v>http://www.taylorfrancis.com/books/9781315738048</v>
      </c>
    </row>
    <row r="118" spans="1:12" ht="19.95" customHeight="1">
      <c r="A118" s="15">
        <v>334</v>
      </c>
      <c r="B118" s="6" t="s">
        <v>14</v>
      </c>
      <c r="C118" s="6" t="s">
        <v>9926</v>
      </c>
      <c r="D118" s="8">
        <v>9781315740652</v>
      </c>
      <c r="E118" s="8">
        <v>9780415725323</v>
      </c>
      <c r="F118" s="9" t="s">
        <v>9787</v>
      </c>
      <c r="G118" s="10">
        <v>1</v>
      </c>
      <c r="H118" s="3" t="s">
        <v>9626</v>
      </c>
      <c r="I118" s="6" t="s">
        <v>9788</v>
      </c>
      <c r="J118" s="6" t="s">
        <v>22</v>
      </c>
      <c r="K118" s="4">
        <v>2015</v>
      </c>
      <c r="L118" s="14" t="str">
        <f>HYPERLINK("http://www.taylorfrancis.com/books/9781315740652")</f>
        <v>http://www.taylorfrancis.com/books/9781315740652</v>
      </c>
    </row>
    <row r="119" spans="1:12" ht="19.95" customHeight="1">
      <c r="A119" s="15">
        <v>359</v>
      </c>
      <c r="B119" s="6" t="s">
        <v>14</v>
      </c>
      <c r="C119" s="6" t="s">
        <v>9926</v>
      </c>
      <c r="D119" s="8">
        <v>9781315748030</v>
      </c>
      <c r="E119" s="8">
        <v>9781138813618</v>
      </c>
      <c r="F119" s="9" t="s">
        <v>9797</v>
      </c>
      <c r="G119" s="10">
        <v>1</v>
      </c>
      <c r="H119" s="3" t="s">
        <v>9626</v>
      </c>
      <c r="I119" s="6" t="s">
        <v>9798</v>
      </c>
      <c r="J119" s="6" t="s">
        <v>22</v>
      </c>
      <c r="K119" s="4">
        <v>2015</v>
      </c>
      <c r="L119" s="14" t="str">
        <f>HYPERLINK("http://www.taylorfrancis.com/books/9781315748030")</f>
        <v>http://www.taylorfrancis.com/books/9781315748030</v>
      </c>
    </row>
    <row r="120" spans="1:12" ht="19.95" customHeight="1">
      <c r="A120" s="15">
        <v>393</v>
      </c>
      <c r="B120" s="6" t="s">
        <v>14</v>
      </c>
      <c r="C120" s="6" t="s">
        <v>9926</v>
      </c>
      <c r="D120" s="8">
        <v>9781315752570</v>
      </c>
      <c r="E120" s="8">
        <v>9780415665926</v>
      </c>
      <c r="F120" s="9" t="s">
        <v>9802</v>
      </c>
      <c r="G120" s="10">
        <v>1</v>
      </c>
      <c r="H120" s="3" t="s">
        <v>9626</v>
      </c>
      <c r="I120" s="6" t="s">
        <v>9803</v>
      </c>
      <c r="J120" s="6" t="s">
        <v>22</v>
      </c>
      <c r="K120" s="4">
        <v>2015</v>
      </c>
      <c r="L120" s="14" t="str">
        <f>HYPERLINK("http://www.taylorfrancis.com/books/9781315752570")</f>
        <v>http://www.taylorfrancis.com/books/9781315752570</v>
      </c>
    </row>
    <row r="121" spans="1:12" ht="19.95" customHeight="1">
      <c r="A121" s="15">
        <v>451</v>
      </c>
      <c r="B121" s="6" t="s">
        <v>14</v>
      </c>
      <c r="C121" s="6" t="s">
        <v>9926</v>
      </c>
      <c r="D121" s="8">
        <v>9781315757018</v>
      </c>
      <c r="E121" s="8">
        <v>9781138797604</v>
      </c>
      <c r="F121" s="9" t="s">
        <v>9806</v>
      </c>
      <c r="G121" s="10">
        <v>1</v>
      </c>
      <c r="H121" s="3" t="s">
        <v>9626</v>
      </c>
      <c r="I121" s="6" t="s">
        <v>9807</v>
      </c>
      <c r="J121" s="6" t="s">
        <v>22</v>
      </c>
      <c r="K121" s="4">
        <v>2015</v>
      </c>
      <c r="L121" s="14" t="str">
        <f>HYPERLINK("http://www.taylorfrancis.com/books/9781315757018")</f>
        <v>http://www.taylorfrancis.com/books/9781315757018</v>
      </c>
    </row>
    <row r="122" spans="1:12" ht="19.95" customHeight="1">
      <c r="A122" s="15">
        <v>457</v>
      </c>
      <c r="B122" s="6" t="s">
        <v>14</v>
      </c>
      <c r="C122" s="6" t="s">
        <v>9926</v>
      </c>
      <c r="D122" s="8">
        <v>9781315757209</v>
      </c>
      <c r="E122" s="8">
        <v>9781138797291</v>
      </c>
      <c r="F122" s="9" t="s">
        <v>9808</v>
      </c>
      <c r="G122" s="10">
        <v>1</v>
      </c>
      <c r="H122" s="3" t="s">
        <v>9626</v>
      </c>
      <c r="I122" s="6" t="s">
        <v>9809</v>
      </c>
      <c r="J122" s="6" t="s">
        <v>22</v>
      </c>
      <c r="K122" s="4">
        <v>2015</v>
      </c>
      <c r="L122" s="14" t="str">
        <f>HYPERLINK("http://www.taylorfrancis.com/books/9781315757209")</f>
        <v>http://www.taylorfrancis.com/books/9781315757209</v>
      </c>
    </row>
    <row r="123" spans="1:12" ht="19.95" customHeight="1">
      <c r="A123" s="15">
        <v>333</v>
      </c>
      <c r="B123" s="6" t="s">
        <v>14</v>
      </c>
      <c r="C123" s="6" t="s">
        <v>9926</v>
      </c>
      <c r="D123" s="8">
        <v>9781315764771</v>
      </c>
      <c r="E123" s="8">
        <v>9780415725347</v>
      </c>
      <c r="F123" s="9" t="s">
        <v>9820</v>
      </c>
      <c r="G123" s="10">
        <v>1</v>
      </c>
      <c r="H123" s="3" t="s">
        <v>9626</v>
      </c>
      <c r="I123" s="6" t="s">
        <v>9821</v>
      </c>
      <c r="J123" s="6" t="s">
        <v>22</v>
      </c>
      <c r="K123" s="4">
        <v>2015</v>
      </c>
      <c r="L123" s="14" t="str">
        <f>HYPERLINK("http://www.taylorfrancis.com/books/9781315764771")</f>
        <v>http://www.taylorfrancis.com/books/9781315764771</v>
      </c>
    </row>
    <row r="124" spans="1:12" ht="19.95" customHeight="1">
      <c r="A124" s="15">
        <v>387</v>
      </c>
      <c r="B124" s="6" t="s">
        <v>14</v>
      </c>
      <c r="C124" s="6" t="s">
        <v>9926</v>
      </c>
      <c r="D124" s="8">
        <v>9781315770758</v>
      </c>
      <c r="E124" s="8">
        <v>9780415717717</v>
      </c>
      <c r="F124" s="9" t="s">
        <v>9826</v>
      </c>
      <c r="G124" s="10">
        <v>1</v>
      </c>
      <c r="H124" s="3" t="s">
        <v>9626</v>
      </c>
      <c r="I124" s="6" t="s">
        <v>9827</v>
      </c>
      <c r="J124" s="6" t="s">
        <v>22</v>
      </c>
      <c r="K124" s="4">
        <v>2015</v>
      </c>
      <c r="L124" s="14" t="str">
        <f>HYPERLINK("http://www.taylorfrancis.com/books/9781315770758")</f>
        <v>http://www.taylorfrancis.com/books/9781315770758</v>
      </c>
    </row>
    <row r="125" spans="1:12" ht="19.95" customHeight="1">
      <c r="A125" s="15">
        <v>368</v>
      </c>
      <c r="B125" s="6" t="s">
        <v>14</v>
      </c>
      <c r="C125" s="6" t="s">
        <v>9926</v>
      </c>
      <c r="D125" s="8">
        <v>9781315770765</v>
      </c>
      <c r="E125" s="8">
        <v>9780415725255</v>
      </c>
      <c r="F125" s="9" t="s">
        <v>9828</v>
      </c>
      <c r="G125" s="10">
        <v>1</v>
      </c>
      <c r="H125" s="3" t="s">
        <v>9626</v>
      </c>
      <c r="I125" s="6" t="s">
        <v>9829</v>
      </c>
      <c r="J125" s="6" t="s">
        <v>22</v>
      </c>
      <c r="K125" s="4">
        <v>2015</v>
      </c>
      <c r="L125" s="14" t="str">
        <f>HYPERLINK("http://www.taylorfrancis.com/books/9781315770765")</f>
        <v>http://www.taylorfrancis.com/books/9781315770765</v>
      </c>
    </row>
    <row r="126" spans="1:12" ht="19.95" customHeight="1">
      <c r="A126" s="15">
        <v>323</v>
      </c>
      <c r="B126" s="6" t="s">
        <v>14</v>
      </c>
      <c r="C126" s="6" t="s">
        <v>9926</v>
      </c>
      <c r="D126" s="8">
        <v>9781315772325</v>
      </c>
      <c r="E126" s="8">
        <v>9781138777934</v>
      </c>
      <c r="F126" s="9" t="s">
        <v>9832</v>
      </c>
      <c r="G126" s="10">
        <v>1</v>
      </c>
      <c r="H126" s="3" t="s">
        <v>9626</v>
      </c>
      <c r="I126" s="6" t="s">
        <v>9833</v>
      </c>
      <c r="J126" s="6" t="s">
        <v>7190</v>
      </c>
      <c r="K126" s="4">
        <v>2015</v>
      </c>
      <c r="L126" s="14" t="str">
        <f>HYPERLINK("http://www.taylorfrancis.com/books/9781315772325")</f>
        <v>http://www.taylorfrancis.com/books/9781315772325</v>
      </c>
    </row>
    <row r="127" spans="1:12" ht="19.95" customHeight="1">
      <c r="A127" s="15">
        <v>388</v>
      </c>
      <c r="B127" s="6" t="s">
        <v>14</v>
      </c>
      <c r="C127" s="6" t="s">
        <v>9926</v>
      </c>
      <c r="D127" s="8">
        <v>9781315778174</v>
      </c>
      <c r="E127" s="8">
        <v>9781138020818</v>
      </c>
      <c r="F127" s="9" t="s">
        <v>9840</v>
      </c>
      <c r="G127" s="10">
        <v>1</v>
      </c>
      <c r="H127" s="3" t="s">
        <v>9626</v>
      </c>
      <c r="I127" s="6" t="s">
        <v>9841</v>
      </c>
      <c r="J127" s="6" t="s">
        <v>22</v>
      </c>
      <c r="K127" s="4">
        <v>2015</v>
      </c>
      <c r="L127" s="14" t="str">
        <f>HYPERLINK("http://www.taylorfrancis.com/books/9781315778174")</f>
        <v>http://www.taylorfrancis.com/books/9781315778174</v>
      </c>
    </row>
    <row r="128" spans="1:12" ht="19.95" customHeight="1">
      <c r="A128" s="15">
        <v>447</v>
      </c>
      <c r="B128" s="6" t="s">
        <v>14</v>
      </c>
      <c r="C128" s="6" t="s">
        <v>9926</v>
      </c>
      <c r="D128" s="8">
        <v>9781315779010</v>
      </c>
      <c r="E128" s="8">
        <v>9780415636308</v>
      </c>
      <c r="F128" s="9" t="s">
        <v>9843</v>
      </c>
      <c r="G128" s="10">
        <v>1</v>
      </c>
      <c r="H128" s="3" t="s">
        <v>9648</v>
      </c>
      <c r="I128" s="6" t="s">
        <v>9844</v>
      </c>
      <c r="J128" s="6" t="s">
        <v>22</v>
      </c>
      <c r="K128" s="4">
        <v>2014</v>
      </c>
      <c r="L128" s="14" t="str">
        <f>HYPERLINK("http://www.taylorfrancis.com/books/9781315779010")</f>
        <v>http://www.taylorfrancis.com/books/9781315779010</v>
      </c>
    </row>
    <row r="129" spans="1:12" ht="19.95" customHeight="1">
      <c r="A129" s="15">
        <v>460</v>
      </c>
      <c r="B129" s="6" t="s">
        <v>14</v>
      </c>
      <c r="C129" s="6" t="s">
        <v>9926</v>
      </c>
      <c r="D129" s="8">
        <v>9781315780832</v>
      </c>
      <c r="E129" s="8">
        <v>9780415749985</v>
      </c>
      <c r="F129" s="9" t="s">
        <v>9845</v>
      </c>
      <c r="G129" s="10">
        <v>1</v>
      </c>
      <c r="H129" s="3" t="s">
        <v>9626</v>
      </c>
      <c r="I129" s="6" t="s">
        <v>9846</v>
      </c>
      <c r="J129" s="6" t="s">
        <v>22</v>
      </c>
      <c r="K129" s="4">
        <v>2014</v>
      </c>
      <c r="L129" s="14" t="str">
        <f>HYPERLINK("http://www.taylorfrancis.com/books/9781315780832")</f>
        <v>http://www.taylorfrancis.com/books/9781315780832</v>
      </c>
    </row>
    <row r="130" spans="1:12" ht="19.95" customHeight="1">
      <c r="A130" s="15">
        <v>370</v>
      </c>
      <c r="B130" s="6" t="s">
        <v>14</v>
      </c>
      <c r="C130" s="6" t="s">
        <v>9926</v>
      </c>
      <c r="D130" s="8">
        <v>9781315796659</v>
      </c>
      <c r="E130" s="8">
        <v>9780415840712</v>
      </c>
      <c r="F130" s="9" t="s">
        <v>9853</v>
      </c>
      <c r="G130" s="10">
        <v>1</v>
      </c>
      <c r="H130" s="3" t="s">
        <v>9626</v>
      </c>
      <c r="I130" s="6" t="s">
        <v>9854</v>
      </c>
      <c r="J130" s="6" t="s">
        <v>22</v>
      </c>
      <c r="K130" s="4">
        <v>2015</v>
      </c>
      <c r="L130" s="14" t="str">
        <f>HYPERLINK("http://www.taylorfrancis.com/books/9781315796659")</f>
        <v>http://www.taylorfrancis.com/books/9781315796659</v>
      </c>
    </row>
    <row r="131" spans="1:12" ht="19.95" customHeight="1">
      <c r="A131" s="15">
        <v>356</v>
      </c>
      <c r="B131" s="6" t="s">
        <v>14</v>
      </c>
      <c r="C131" s="6" t="s">
        <v>9926</v>
      </c>
      <c r="D131" s="8">
        <v>9781315813226</v>
      </c>
      <c r="E131" s="8">
        <v>9780415744058</v>
      </c>
      <c r="F131" s="9" t="s">
        <v>9861</v>
      </c>
      <c r="G131" s="10">
        <v>1</v>
      </c>
      <c r="H131" s="3" t="s">
        <v>9626</v>
      </c>
      <c r="I131" s="6" t="s">
        <v>9862</v>
      </c>
      <c r="J131" s="6" t="s">
        <v>22</v>
      </c>
      <c r="K131" s="4">
        <v>2015</v>
      </c>
      <c r="L131" s="14" t="str">
        <f>HYPERLINK("http://www.taylorfrancis.com/books/9781315813226")</f>
        <v>http://www.taylorfrancis.com/books/9781315813226</v>
      </c>
    </row>
    <row r="132" spans="1:12" ht="19.95" customHeight="1">
      <c r="A132" s="15">
        <v>325</v>
      </c>
      <c r="B132" s="6" t="s">
        <v>14</v>
      </c>
      <c r="C132" s="6" t="s">
        <v>9926</v>
      </c>
      <c r="D132" s="8">
        <v>9781315817330</v>
      </c>
      <c r="E132" s="8">
        <v>9780415537582</v>
      </c>
      <c r="F132" s="9" t="s">
        <v>9874</v>
      </c>
      <c r="G132" s="10">
        <v>1</v>
      </c>
      <c r="H132" s="3" t="s">
        <v>9626</v>
      </c>
      <c r="I132" s="6" t="s">
        <v>9875</v>
      </c>
      <c r="J132" s="6" t="s">
        <v>22</v>
      </c>
      <c r="K132" s="4">
        <v>2015</v>
      </c>
      <c r="L132" s="14" t="str">
        <f>HYPERLINK("http://www.taylorfrancis.com/books/9781315817330")</f>
        <v>http://www.taylorfrancis.com/books/9781315817330</v>
      </c>
    </row>
    <row r="133" spans="1:12" ht="19.95" customHeight="1">
      <c r="A133" s="15">
        <v>408</v>
      </c>
      <c r="B133" s="6" t="s">
        <v>14</v>
      </c>
      <c r="C133" s="6" t="s">
        <v>9926</v>
      </c>
      <c r="D133" s="8">
        <v>9781315817989</v>
      </c>
      <c r="E133" s="8">
        <v>9780415450683</v>
      </c>
      <c r="F133" s="9" t="s">
        <v>9876</v>
      </c>
      <c r="G133" s="10">
        <v>1</v>
      </c>
      <c r="H133" s="3" t="s">
        <v>9648</v>
      </c>
      <c r="I133" s="6" t="s">
        <v>9877</v>
      </c>
      <c r="J133" s="6" t="s">
        <v>22</v>
      </c>
      <c r="K133" s="4">
        <v>2014</v>
      </c>
      <c r="L133" s="14" t="str">
        <f>HYPERLINK("http://www.taylorfrancis.com/books/9781315817989")</f>
        <v>http://www.taylorfrancis.com/books/9781315817989</v>
      </c>
    </row>
    <row r="134" spans="1:12" ht="19.95" customHeight="1">
      <c r="A134" s="15">
        <v>392</v>
      </c>
      <c r="B134" s="6" t="s">
        <v>14</v>
      </c>
      <c r="C134" s="6" t="s">
        <v>9926</v>
      </c>
      <c r="D134" s="8">
        <v>9781315856780</v>
      </c>
      <c r="E134" s="8">
        <v>9780415843539</v>
      </c>
      <c r="F134" s="9" t="s">
        <v>9894</v>
      </c>
      <c r="G134" s="10">
        <v>1</v>
      </c>
      <c r="H134" s="3" t="s">
        <v>9626</v>
      </c>
      <c r="I134" s="6" t="s">
        <v>9895</v>
      </c>
      <c r="J134" s="6" t="s">
        <v>22</v>
      </c>
      <c r="K134" s="4">
        <v>2014</v>
      </c>
      <c r="L134" s="14" t="str">
        <f>HYPERLINK("http://www.taylorfrancis.com/books/9781315856780")</f>
        <v>http://www.taylorfrancis.com/books/9781315856780</v>
      </c>
    </row>
    <row r="135" spans="1:12" ht="19.95" customHeight="1">
      <c r="A135" s="15">
        <v>444</v>
      </c>
      <c r="B135" s="6" t="s">
        <v>14</v>
      </c>
      <c r="C135" s="6" t="s">
        <v>9926</v>
      </c>
      <c r="D135" s="8">
        <v>9781315858142</v>
      </c>
      <c r="E135" s="8">
        <v>9780415722681</v>
      </c>
      <c r="F135" s="9" t="s">
        <v>9898</v>
      </c>
      <c r="G135" s="10">
        <v>1</v>
      </c>
      <c r="H135" s="3" t="s">
        <v>9626</v>
      </c>
      <c r="I135" s="6" t="s">
        <v>9899</v>
      </c>
      <c r="J135" s="6" t="s">
        <v>22</v>
      </c>
      <c r="K135" s="4">
        <v>2014</v>
      </c>
      <c r="L135" s="14" t="str">
        <f>HYPERLINK("http://www.taylorfrancis.com/books/9781315858142")</f>
        <v>http://www.taylorfrancis.com/books/9781315858142</v>
      </c>
    </row>
    <row r="136" spans="1:12" ht="19.95" customHeight="1">
      <c r="A136" s="15">
        <v>403</v>
      </c>
      <c r="B136" s="6" t="s">
        <v>14</v>
      </c>
      <c r="C136" s="6" t="s">
        <v>9926</v>
      </c>
      <c r="D136" s="8">
        <v>9781315883069</v>
      </c>
      <c r="E136" s="8">
        <v>9780415829984</v>
      </c>
      <c r="F136" s="9" t="s">
        <v>9905</v>
      </c>
      <c r="G136" s="10">
        <v>1</v>
      </c>
      <c r="H136" s="3" t="s">
        <v>9626</v>
      </c>
      <c r="I136" s="6" t="s">
        <v>9906</v>
      </c>
      <c r="J136" s="6" t="s">
        <v>22</v>
      </c>
      <c r="K136" s="4">
        <v>2013</v>
      </c>
      <c r="L136" s="14" t="str">
        <f>HYPERLINK("http://www.taylorfrancis.com/books/9781315883069")</f>
        <v>http://www.taylorfrancis.com/books/9781315883069</v>
      </c>
    </row>
    <row r="137" spans="1:12" ht="19.95" customHeight="1">
      <c r="A137" s="15">
        <v>361</v>
      </c>
      <c r="B137" s="6" t="s">
        <v>14</v>
      </c>
      <c r="C137" s="6" t="s">
        <v>9939</v>
      </c>
      <c r="D137" s="8">
        <v>9781315733609</v>
      </c>
      <c r="E137" s="8">
        <v>9780415870696</v>
      </c>
      <c r="F137" s="9" t="s">
        <v>9777</v>
      </c>
      <c r="G137" s="10">
        <v>1</v>
      </c>
      <c r="H137" s="3" t="s">
        <v>9626</v>
      </c>
      <c r="I137" s="6" t="s">
        <v>9778</v>
      </c>
      <c r="J137" s="6" t="s">
        <v>22</v>
      </c>
      <c r="K137" s="4">
        <v>2015</v>
      </c>
      <c r="L137" s="14" t="str">
        <f>HYPERLINK("http://www.taylorfrancis.com/books/9781315733609")</f>
        <v>http://www.taylorfrancis.com/books/9781315733609</v>
      </c>
    </row>
    <row r="138" spans="1:12" ht="19.95" customHeight="1">
      <c r="A138" s="15">
        <v>362</v>
      </c>
      <c r="B138" s="6" t="s">
        <v>14</v>
      </c>
      <c r="C138" s="6" t="s">
        <v>9939</v>
      </c>
      <c r="D138" s="8">
        <v>9781315757834</v>
      </c>
      <c r="E138" s="8">
        <v>9781138796546</v>
      </c>
      <c r="F138" s="9" t="s">
        <v>9810</v>
      </c>
      <c r="G138" s="10">
        <v>1</v>
      </c>
      <c r="H138" s="3" t="s">
        <v>9626</v>
      </c>
      <c r="I138" s="6" t="s">
        <v>9811</v>
      </c>
      <c r="J138" s="6" t="s">
        <v>22</v>
      </c>
      <c r="K138" s="4">
        <v>2015</v>
      </c>
      <c r="L138" s="14" t="str">
        <f>HYPERLINK("http://www.taylorfrancis.com/books/9781315757834")</f>
        <v>http://www.taylorfrancis.com/books/9781315757834</v>
      </c>
    </row>
    <row r="139" spans="1:12" ht="19.95" customHeight="1">
      <c r="A139" s="15">
        <v>378</v>
      </c>
      <c r="B139" s="6" t="s">
        <v>14</v>
      </c>
      <c r="C139" s="6" t="s">
        <v>9939</v>
      </c>
      <c r="D139" s="8">
        <v>9781315759340</v>
      </c>
      <c r="E139" s="8">
        <v>9780415826198</v>
      </c>
      <c r="F139" s="9" t="s">
        <v>9812</v>
      </c>
      <c r="G139" s="10">
        <v>1</v>
      </c>
      <c r="H139" s="3" t="s">
        <v>9626</v>
      </c>
      <c r="I139" s="6" t="s">
        <v>9813</v>
      </c>
      <c r="J139" s="6" t="s">
        <v>22</v>
      </c>
      <c r="K139" s="4">
        <v>2015</v>
      </c>
      <c r="L139" s="14" t="str">
        <f>HYPERLINK("http://www.taylorfrancis.com/books/9781315759340")</f>
        <v>http://www.taylorfrancis.com/books/9781315759340</v>
      </c>
    </row>
    <row r="140" spans="1:12" ht="19.95" customHeight="1">
      <c r="A140" s="15">
        <v>398</v>
      </c>
      <c r="B140" s="6" t="s">
        <v>14</v>
      </c>
      <c r="C140" s="6" t="s">
        <v>9939</v>
      </c>
      <c r="D140" s="8">
        <v>9781315794112</v>
      </c>
      <c r="E140" s="8">
        <v>9781138015838</v>
      </c>
      <c r="F140" s="9" t="s">
        <v>9847</v>
      </c>
      <c r="G140" s="10">
        <v>1</v>
      </c>
      <c r="H140" s="3" t="s">
        <v>9626</v>
      </c>
      <c r="I140" s="6" t="s">
        <v>9848</v>
      </c>
      <c r="J140" s="6" t="s">
        <v>22</v>
      </c>
      <c r="K140" s="4">
        <v>2015</v>
      </c>
      <c r="L140" s="14" t="str">
        <f>HYPERLINK("http://www.taylorfrancis.com/books/9781315794112")</f>
        <v>http://www.taylorfrancis.com/books/9781315794112</v>
      </c>
    </row>
    <row r="141" spans="1:12" ht="19.95" customHeight="1">
      <c r="A141" s="15">
        <v>353</v>
      </c>
      <c r="B141" s="6" t="s">
        <v>14</v>
      </c>
      <c r="C141" s="6" t="s">
        <v>9933</v>
      </c>
      <c r="D141" s="8">
        <v>9780203119464</v>
      </c>
      <c r="E141" s="8">
        <v>9780415671965</v>
      </c>
      <c r="F141" s="9" t="s">
        <v>9684</v>
      </c>
      <c r="G141" s="10">
        <v>1</v>
      </c>
      <c r="H141" s="3" t="s">
        <v>9626</v>
      </c>
      <c r="I141" s="6" t="s">
        <v>9685</v>
      </c>
      <c r="J141" s="6" t="s">
        <v>22</v>
      </c>
      <c r="K141" s="4">
        <v>2012</v>
      </c>
      <c r="L141" s="14" t="str">
        <f>HYPERLINK("http://www.taylorfrancis.com/books/9780203119464")</f>
        <v>http://www.taylorfrancis.com/books/9780203119464</v>
      </c>
    </row>
    <row r="142" spans="1:12" ht="19.95" customHeight="1">
      <c r="A142" s="15">
        <v>395</v>
      </c>
      <c r="B142" s="6" t="s">
        <v>14</v>
      </c>
      <c r="C142" s="6" t="s">
        <v>9933</v>
      </c>
      <c r="D142" s="8">
        <v>9781315737164</v>
      </c>
      <c r="E142" s="8">
        <v>9780415742078</v>
      </c>
      <c r="F142" s="9" t="s">
        <v>9783</v>
      </c>
      <c r="G142" s="10">
        <v>1</v>
      </c>
      <c r="H142" s="3" t="s">
        <v>9626</v>
      </c>
      <c r="I142" s="6" t="s">
        <v>9784</v>
      </c>
      <c r="J142" s="6" t="s">
        <v>22</v>
      </c>
      <c r="K142" s="4">
        <v>2015</v>
      </c>
      <c r="L142" s="14" t="str">
        <f>HYPERLINK("http://www.taylorfrancis.com/books/9781315737164")</f>
        <v>http://www.taylorfrancis.com/books/9781315737164</v>
      </c>
    </row>
    <row r="143" spans="1:12" ht="19.95" customHeight="1">
      <c r="A143" s="15">
        <v>319</v>
      </c>
      <c r="B143" s="6" t="s">
        <v>14</v>
      </c>
      <c r="C143" s="6" t="s">
        <v>9933</v>
      </c>
      <c r="D143" s="8">
        <v>9781315796840</v>
      </c>
      <c r="E143" s="8">
        <v>9780415747790</v>
      </c>
      <c r="F143" s="9" t="s">
        <v>9855</v>
      </c>
      <c r="G143" s="10">
        <v>1</v>
      </c>
      <c r="H143" s="3" t="s">
        <v>9626</v>
      </c>
      <c r="I143" s="6" t="s">
        <v>9856</v>
      </c>
      <c r="J143" s="6" t="s">
        <v>22</v>
      </c>
      <c r="K143" s="4">
        <v>2015</v>
      </c>
      <c r="L143" s="14" t="str">
        <f>HYPERLINK("http://www.taylorfrancis.com/books/9781315796840")</f>
        <v>http://www.taylorfrancis.com/books/9781315796840</v>
      </c>
    </row>
    <row r="144" spans="1:12" ht="19.95" customHeight="1">
      <c r="A144" s="15">
        <v>400</v>
      </c>
      <c r="B144" s="6" t="s">
        <v>14</v>
      </c>
      <c r="C144" s="6" t="s">
        <v>9938</v>
      </c>
      <c r="D144" s="8">
        <v>9781315715117</v>
      </c>
      <c r="E144" s="8">
        <v>9780765639158</v>
      </c>
      <c r="F144" s="9" t="s">
        <v>9768</v>
      </c>
      <c r="G144" s="10">
        <v>1</v>
      </c>
      <c r="H144" s="3" t="s">
        <v>9648</v>
      </c>
      <c r="I144" s="6" t="s">
        <v>9769</v>
      </c>
      <c r="J144" s="6" t="s">
        <v>22</v>
      </c>
      <c r="K144" s="4">
        <v>2015</v>
      </c>
      <c r="L144" s="14" t="str">
        <f>HYPERLINK("http://www.taylorfrancis.com/books/9781315715117")</f>
        <v>http://www.taylorfrancis.com/books/9781315715117</v>
      </c>
    </row>
    <row r="145" spans="1:12" ht="19.95" customHeight="1">
      <c r="A145" s="15">
        <v>360</v>
      </c>
      <c r="B145" s="6" t="s">
        <v>14</v>
      </c>
      <c r="C145" s="6" t="s">
        <v>9938</v>
      </c>
      <c r="D145" s="8">
        <v>9781315752785</v>
      </c>
      <c r="E145" s="8">
        <v>9781138804708</v>
      </c>
      <c r="F145" s="9" t="s">
        <v>9804</v>
      </c>
      <c r="G145" s="10">
        <v>1</v>
      </c>
      <c r="H145" s="3" t="s">
        <v>9626</v>
      </c>
      <c r="I145" s="6" t="s">
        <v>9805</v>
      </c>
      <c r="J145" s="6" t="s">
        <v>22</v>
      </c>
      <c r="K145" s="4">
        <v>2015</v>
      </c>
      <c r="L145" s="14" t="str">
        <f>HYPERLINK("http://www.taylorfrancis.com/books/9781315752785")</f>
        <v>http://www.taylorfrancis.com/books/9781315752785</v>
      </c>
    </row>
    <row r="146" spans="1:12" ht="19.95" customHeight="1">
      <c r="A146" s="15">
        <v>423</v>
      </c>
      <c r="B146" s="6" t="s">
        <v>14</v>
      </c>
      <c r="C146" s="6" t="s">
        <v>9928</v>
      </c>
      <c r="D146" s="8">
        <v>9780203077276</v>
      </c>
      <c r="E146" s="8">
        <v>9780415806930</v>
      </c>
      <c r="F146" s="9" t="s">
        <v>9639</v>
      </c>
      <c r="G146" s="10">
        <v>1</v>
      </c>
      <c r="H146" s="3" t="s">
        <v>9626</v>
      </c>
      <c r="I146" s="6" t="s">
        <v>9640</v>
      </c>
      <c r="J146" s="6" t="s">
        <v>22</v>
      </c>
      <c r="K146" s="4">
        <v>2013</v>
      </c>
      <c r="L146" s="14" t="str">
        <f>HYPERLINK("http://www.taylorfrancis.com/books/9780203077276")</f>
        <v>http://www.taylorfrancis.com/books/9780203077276</v>
      </c>
    </row>
    <row r="147" spans="1:12" ht="19.95" customHeight="1">
      <c r="A147" s="15">
        <v>321</v>
      </c>
      <c r="B147" s="6" t="s">
        <v>14</v>
      </c>
      <c r="C147" s="6" t="s">
        <v>9928</v>
      </c>
      <c r="D147" s="8">
        <v>9780203123386</v>
      </c>
      <c r="E147" s="8">
        <v>9780415518475</v>
      </c>
      <c r="F147" s="9" t="s">
        <v>9696</v>
      </c>
      <c r="G147" s="10">
        <v>1</v>
      </c>
      <c r="H147" s="3" t="s">
        <v>9648</v>
      </c>
      <c r="I147" s="6" t="s">
        <v>9697</v>
      </c>
      <c r="J147" s="6" t="s">
        <v>22</v>
      </c>
      <c r="K147" s="4">
        <v>2013</v>
      </c>
      <c r="L147" s="14" t="str">
        <f>HYPERLINK("http://www.taylorfrancis.com/books/9780203123386")</f>
        <v>http://www.taylorfrancis.com/books/9780203123386</v>
      </c>
    </row>
    <row r="148" spans="1:12" ht="19.95" customHeight="1">
      <c r="A148" s="15">
        <v>383</v>
      </c>
      <c r="B148" s="6" t="s">
        <v>14</v>
      </c>
      <c r="C148" s="6" t="s">
        <v>9928</v>
      </c>
      <c r="D148" s="8">
        <v>9780203126417</v>
      </c>
      <c r="E148" s="8">
        <v>9780415507257</v>
      </c>
      <c r="F148" s="9" t="s">
        <v>9700</v>
      </c>
      <c r="G148" s="10">
        <v>1</v>
      </c>
      <c r="H148" s="3" t="s">
        <v>9626</v>
      </c>
      <c r="I148" s="6" t="s">
        <v>9701</v>
      </c>
      <c r="J148" s="6" t="s">
        <v>22</v>
      </c>
      <c r="K148" s="4">
        <v>2013</v>
      </c>
      <c r="L148" s="14" t="str">
        <f>HYPERLINK("http://www.taylorfrancis.com/books/9780203126417")</f>
        <v>http://www.taylorfrancis.com/books/9780203126417</v>
      </c>
    </row>
    <row r="149" spans="1:12" ht="19.95" customHeight="1">
      <c r="A149" s="15">
        <v>337</v>
      </c>
      <c r="B149" s="6" t="s">
        <v>14</v>
      </c>
      <c r="C149" s="6" t="s">
        <v>9928</v>
      </c>
      <c r="D149" s="8">
        <v>9780203545683</v>
      </c>
      <c r="E149" s="8">
        <v>9780415505307</v>
      </c>
      <c r="F149" s="9" t="s">
        <v>9720</v>
      </c>
      <c r="G149" s="10">
        <v>1</v>
      </c>
      <c r="H149" s="3" t="s">
        <v>9626</v>
      </c>
      <c r="I149" s="6" t="s">
        <v>9721</v>
      </c>
      <c r="J149" s="6" t="s">
        <v>22</v>
      </c>
      <c r="K149" s="4">
        <v>2013</v>
      </c>
      <c r="L149" s="14" t="str">
        <f>HYPERLINK("http://www.taylorfrancis.com/books/9780203545683")</f>
        <v>http://www.taylorfrancis.com/books/9780203545683</v>
      </c>
    </row>
    <row r="150" spans="1:12" ht="19.95" customHeight="1">
      <c r="A150" s="15">
        <v>413</v>
      </c>
      <c r="B150" s="6" t="s">
        <v>14</v>
      </c>
      <c r="C150" s="6" t="s">
        <v>9928</v>
      </c>
      <c r="D150" s="8">
        <v>9780203851913</v>
      </c>
      <c r="E150" s="8">
        <v>9780415578783</v>
      </c>
      <c r="F150" s="9" t="s">
        <v>9760</v>
      </c>
      <c r="G150" s="10">
        <v>1</v>
      </c>
      <c r="H150" s="3" t="s">
        <v>9626</v>
      </c>
      <c r="I150" s="6" t="s">
        <v>9761</v>
      </c>
      <c r="J150" s="6" t="s">
        <v>22</v>
      </c>
      <c r="K150" s="4">
        <v>2012</v>
      </c>
      <c r="L150" s="14" t="str">
        <f>HYPERLINK("http://www.taylorfrancis.com/books/9780203851913")</f>
        <v>http://www.taylorfrancis.com/books/9780203851913</v>
      </c>
    </row>
    <row r="151" spans="1:12" ht="19.95" customHeight="1">
      <c r="A151" s="16">
        <v>427</v>
      </c>
      <c r="B151" s="17" t="s">
        <v>14</v>
      </c>
      <c r="C151" s="17" t="s">
        <v>9928</v>
      </c>
      <c r="D151" s="18">
        <v>9780203856123</v>
      </c>
      <c r="E151" s="18">
        <v>9780415572552</v>
      </c>
      <c r="F151" s="19" t="s">
        <v>9762</v>
      </c>
      <c r="G151" s="20">
        <v>1</v>
      </c>
      <c r="H151" s="21" t="s">
        <v>9626</v>
      </c>
      <c r="I151" s="17" t="s">
        <v>9763</v>
      </c>
      <c r="J151" s="17" t="s">
        <v>22</v>
      </c>
      <c r="K151" s="22">
        <v>2015</v>
      </c>
      <c r="L151" s="23" t="str">
        <f>HYPERLINK("http://www.taylorfrancis.com/books/9780203856123")</f>
        <v>http://www.taylorfrancis.com/books/9780203856123</v>
      </c>
    </row>
  </sheetData>
  <sortState xmlns:xlrd2="http://schemas.microsoft.com/office/spreadsheetml/2017/richdata2" ref="A2:L151">
    <sortCondition ref="C2:C151"/>
  </sortState>
  <phoneticPr fontId="2" type="noConversion"/>
  <conditionalFormatting sqref="E2:E151">
    <cfRule type="duplicateValues" dxfId="160" priority="1"/>
    <cfRule type="duplicateValues" dxfId="159" priority="2"/>
    <cfRule type="duplicateValues" dxfId="158" priority="3"/>
    <cfRule type="duplicateValues" dxfId="157" priority="4"/>
  </conditionalFormatting>
  <conditionalFormatting sqref="D2:D151">
    <cfRule type="duplicateValues" dxfId="156" priority="5"/>
    <cfRule type="duplicateValues" dxfId="155" priority="6"/>
    <cfRule type="duplicateValues" dxfId="154" priority="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5"/>
  <sheetViews>
    <sheetView topLeftCell="C1" workbookViewId="0">
      <pane ySplit="1" topLeftCell="A2" activePane="bottomLeft" state="frozen"/>
      <selection pane="bottomLeft" activeCell="F78" sqref="F78"/>
    </sheetView>
  </sheetViews>
  <sheetFormatPr defaultColWidth="9" defaultRowHeight="15.6"/>
  <cols>
    <col min="1" max="2" width="0" style="1" hidden="1" customWidth="1"/>
    <col min="3" max="3" width="30.6640625" style="1" customWidth="1"/>
    <col min="4" max="4" width="17" style="76" hidden="1" customWidth="1"/>
    <col min="5" max="5" width="15.44140625" style="76" hidden="1" customWidth="1"/>
    <col min="6" max="6" width="80.6640625" style="1" customWidth="1"/>
    <col min="7" max="8" width="0" style="1" hidden="1" customWidth="1"/>
    <col min="9" max="9" width="30.6640625" style="1" customWidth="1"/>
    <col min="10" max="10" width="0" style="1" hidden="1" customWidth="1"/>
    <col min="11" max="11" width="9" style="62"/>
    <col min="12" max="12" width="46.6640625" style="1" bestFit="1" customWidth="1"/>
    <col min="13" max="14" width="14.77734375" style="1" hidden="1" customWidth="1"/>
    <col min="15" max="15" width="22" style="1" hidden="1" customWidth="1"/>
    <col min="16" max="19" width="0" style="1" hidden="1" customWidth="1"/>
    <col min="20" max="20" width="28" style="1" hidden="1" customWidth="1"/>
    <col min="21" max="16384" width="9" style="1"/>
  </cols>
  <sheetData>
    <row r="1" spans="1:12" s="62" customFormat="1" ht="16.2">
      <c r="A1" s="62" t="s">
        <v>10671</v>
      </c>
      <c r="B1" s="62" t="s">
        <v>10672</v>
      </c>
      <c r="C1" s="62" t="s">
        <v>10673</v>
      </c>
      <c r="D1" s="77" t="s">
        <v>10676</v>
      </c>
      <c r="E1" s="77" t="s">
        <v>10677</v>
      </c>
      <c r="F1" s="62" t="s">
        <v>10678</v>
      </c>
      <c r="G1" s="62" t="s">
        <v>10683</v>
      </c>
      <c r="H1" s="62" t="s">
        <v>10680</v>
      </c>
      <c r="I1" s="62" t="s">
        <v>10681</v>
      </c>
      <c r="J1" s="62" t="s">
        <v>10682</v>
      </c>
      <c r="K1" s="62" t="s">
        <v>10679</v>
      </c>
      <c r="L1" s="62" t="s">
        <v>10684</v>
      </c>
    </row>
    <row r="2" spans="1:12" ht="16.2">
      <c r="A2" s="1">
        <v>6</v>
      </c>
      <c r="B2" s="1" t="s">
        <v>14</v>
      </c>
      <c r="C2" s="1" t="s">
        <v>11351</v>
      </c>
      <c r="D2" s="76">
        <v>9781315743769</v>
      </c>
      <c r="E2" s="76">
        <v>9781138820654</v>
      </c>
      <c r="F2" s="1" t="s">
        <v>9791</v>
      </c>
      <c r="G2" s="1">
        <v>1</v>
      </c>
      <c r="H2" s="1" t="s">
        <v>9626</v>
      </c>
      <c r="I2" s="1" t="s">
        <v>10845</v>
      </c>
      <c r="J2" s="1" t="s">
        <v>22</v>
      </c>
      <c r="K2" s="62">
        <v>2015</v>
      </c>
      <c r="L2" s="1" t="s">
        <v>10846</v>
      </c>
    </row>
    <row r="3" spans="1:12" ht="16.2">
      <c r="A3" s="1">
        <v>10</v>
      </c>
      <c r="B3" s="1" t="s">
        <v>14</v>
      </c>
      <c r="C3" s="1" t="s">
        <v>11351</v>
      </c>
      <c r="D3" s="76">
        <v>9781315747958</v>
      </c>
      <c r="E3" s="76">
        <v>9780415746427</v>
      </c>
      <c r="F3" s="1" t="s">
        <v>9795</v>
      </c>
      <c r="G3" s="1">
        <v>1</v>
      </c>
      <c r="H3" s="1" t="s">
        <v>9626</v>
      </c>
      <c r="I3" s="1" t="s">
        <v>9796</v>
      </c>
      <c r="J3" s="1" t="s">
        <v>22</v>
      </c>
      <c r="K3" s="62">
        <v>2015</v>
      </c>
      <c r="L3" s="1" t="s">
        <v>10852</v>
      </c>
    </row>
    <row r="4" spans="1:12" ht="16.2">
      <c r="A4" s="1">
        <v>64</v>
      </c>
      <c r="B4" s="1" t="s">
        <v>14</v>
      </c>
      <c r="C4" s="1" t="s">
        <v>11351</v>
      </c>
      <c r="D4" s="76">
        <v>9781315735207</v>
      </c>
      <c r="E4" s="76">
        <v>9780415839495</v>
      </c>
      <c r="F4" s="1" t="s">
        <v>9779</v>
      </c>
      <c r="G4" s="1">
        <v>1</v>
      </c>
      <c r="H4" s="1" t="s">
        <v>9626</v>
      </c>
      <c r="I4" s="1" t="s">
        <v>9780</v>
      </c>
      <c r="J4" s="1" t="s">
        <v>22</v>
      </c>
      <c r="K4" s="62">
        <v>2015</v>
      </c>
      <c r="L4" s="1" t="s">
        <v>10928</v>
      </c>
    </row>
    <row r="5" spans="1:12" ht="16.2">
      <c r="A5" s="1">
        <v>126</v>
      </c>
      <c r="B5" s="1" t="s">
        <v>14</v>
      </c>
      <c r="C5" s="1" t="s">
        <v>11351</v>
      </c>
      <c r="D5" s="76">
        <v>9781315814285</v>
      </c>
      <c r="E5" s="76">
        <v>9780415841290</v>
      </c>
      <c r="F5" s="1" t="s">
        <v>9868</v>
      </c>
      <c r="G5" s="1">
        <v>1</v>
      </c>
      <c r="H5" s="1" t="s">
        <v>9626</v>
      </c>
      <c r="I5" s="1" t="s">
        <v>9869</v>
      </c>
      <c r="J5" s="1" t="s">
        <v>22</v>
      </c>
      <c r="K5" s="62">
        <v>2015</v>
      </c>
      <c r="L5" s="1" t="s">
        <v>11008</v>
      </c>
    </row>
    <row r="6" spans="1:12" ht="16.2">
      <c r="A6" s="1">
        <v>8</v>
      </c>
      <c r="B6" s="1" t="s">
        <v>14</v>
      </c>
      <c r="C6" s="1" t="s">
        <v>11351</v>
      </c>
      <c r="D6" s="76">
        <v>9781315794235</v>
      </c>
      <c r="E6" s="76">
        <v>9780415660396</v>
      </c>
      <c r="F6" s="1" t="s">
        <v>9849</v>
      </c>
      <c r="G6" s="1">
        <v>1</v>
      </c>
      <c r="H6" s="1" t="s">
        <v>9626</v>
      </c>
      <c r="I6" s="1" t="s">
        <v>9850</v>
      </c>
      <c r="J6" s="1" t="s">
        <v>22</v>
      </c>
      <c r="K6" s="62">
        <v>2014</v>
      </c>
      <c r="L6" s="1" t="s">
        <v>10849</v>
      </c>
    </row>
    <row r="7" spans="1:12" ht="16.2">
      <c r="A7" s="1">
        <v>22</v>
      </c>
      <c r="B7" s="1" t="s">
        <v>14</v>
      </c>
      <c r="C7" s="1" t="s">
        <v>11351</v>
      </c>
      <c r="D7" s="76">
        <v>9780203095195</v>
      </c>
      <c r="E7" s="76">
        <v>9780415633154</v>
      </c>
      <c r="F7" s="1" t="s">
        <v>9660</v>
      </c>
      <c r="G7" s="1">
        <v>1</v>
      </c>
      <c r="H7" s="1" t="s">
        <v>9626</v>
      </c>
      <c r="I7" s="1" t="s">
        <v>9661</v>
      </c>
      <c r="J7" s="1" t="s">
        <v>22</v>
      </c>
      <c r="K7" s="62">
        <v>2014</v>
      </c>
      <c r="L7" s="1" t="s">
        <v>10868</v>
      </c>
    </row>
    <row r="8" spans="1:12" ht="16.2">
      <c r="A8" s="1">
        <v>28</v>
      </c>
      <c r="B8" s="1" t="s">
        <v>14</v>
      </c>
      <c r="C8" s="1" t="s">
        <v>11351</v>
      </c>
      <c r="D8" s="76">
        <v>9781315762975</v>
      </c>
      <c r="E8" s="76">
        <v>9780415530255</v>
      </c>
      <c r="F8" s="1" t="s">
        <v>9814</v>
      </c>
      <c r="G8" s="1">
        <v>1</v>
      </c>
      <c r="H8" s="1" t="s">
        <v>9626</v>
      </c>
      <c r="I8" s="1" t="s">
        <v>10878</v>
      </c>
      <c r="J8" s="1" t="s">
        <v>22</v>
      </c>
      <c r="K8" s="62">
        <v>2014</v>
      </c>
      <c r="L8" s="1" t="s">
        <v>10879</v>
      </c>
    </row>
    <row r="9" spans="1:12" ht="16.2">
      <c r="A9" s="1">
        <v>87</v>
      </c>
      <c r="B9" s="1" t="s">
        <v>14</v>
      </c>
      <c r="C9" s="1" t="s">
        <v>11351</v>
      </c>
      <c r="D9" s="76">
        <v>9780203797068</v>
      </c>
      <c r="E9" s="76">
        <v>9780415637299</v>
      </c>
      <c r="F9" s="1" t="s">
        <v>9750</v>
      </c>
      <c r="G9" s="1">
        <v>1</v>
      </c>
      <c r="H9" s="1" t="s">
        <v>9626</v>
      </c>
      <c r="I9" s="1" t="s">
        <v>10955</v>
      </c>
      <c r="J9" s="1" t="s">
        <v>22</v>
      </c>
      <c r="K9" s="62">
        <v>2014</v>
      </c>
      <c r="L9" s="1" t="s">
        <v>10956</v>
      </c>
    </row>
    <row r="10" spans="1:12" ht="16.2">
      <c r="A10" s="1">
        <v>118</v>
      </c>
      <c r="B10" s="1" t="s">
        <v>14</v>
      </c>
      <c r="C10" s="1" t="s">
        <v>11351</v>
      </c>
      <c r="D10" s="76">
        <v>9781315767130</v>
      </c>
      <c r="E10" s="76">
        <v>9781138786714</v>
      </c>
      <c r="F10" s="1" t="s">
        <v>9822</v>
      </c>
      <c r="G10" s="1">
        <v>1</v>
      </c>
      <c r="H10" s="1" t="s">
        <v>9629</v>
      </c>
      <c r="I10" s="1" t="s">
        <v>9823</v>
      </c>
      <c r="J10" s="1" t="s">
        <v>22</v>
      </c>
      <c r="K10" s="62">
        <v>2014</v>
      </c>
      <c r="L10" s="1" t="s">
        <v>10999</v>
      </c>
    </row>
    <row r="11" spans="1:12" ht="16.2">
      <c r="A11" s="1">
        <v>144</v>
      </c>
      <c r="B11" s="1" t="s">
        <v>14</v>
      </c>
      <c r="C11" s="1" t="s">
        <v>11351</v>
      </c>
      <c r="D11" s="76">
        <v>9781315857022</v>
      </c>
      <c r="E11" s="76">
        <v>9780415693127</v>
      </c>
      <c r="F11" s="1" t="s">
        <v>11032</v>
      </c>
      <c r="G11" s="1">
        <v>1</v>
      </c>
      <c r="H11" s="1" t="s">
        <v>9626</v>
      </c>
      <c r="I11" s="1" t="s">
        <v>9897</v>
      </c>
      <c r="J11" s="1" t="s">
        <v>22</v>
      </c>
      <c r="K11" s="62">
        <v>2014</v>
      </c>
      <c r="L11" s="1" t="s">
        <v>11033</v>
      </c>
    </row>
    <row r="12" spans="1:12" ht="16.2">
      <c r="A12" s="1">
        <v>29</v>
      </c>
      <c r="B12" s="1" t="s">
        <v>14</v>
      </c>
      <c r="C12" s="1" t="s">
        <v>11351</v>
      </c>
      <c r="D12" s="76">
        <v>9780203559017</v>
      </c>
      <c r="E12" s="76">
        <v>9780415698276</v>
      </c>
      <c r="F12" s="1" t="s">
        <v>9724</v>
      </c>
      <c r="G12" s="1">
        <v>1</v>
      </c>
      <c r="H12" s="1" t="s">
        <v>9648</v>
      </c>
      <c r="I12" s="1" t="s">
        <v>9723</v>
      </c>
      <c r="J12" s="1" t="s">
        <v>22</v>
      </c>
      <c r="K12" s="62">
        <v>2013</v>
      </c>
      <c r="L12" s="1" t="s">
        <v>10880</v>
      </c>
    </row>
    <row r="13" spans="1:12" ht="16.2">
      <c r="A13" s="1">
        <v>61</v>
      </c>
      <c r="B13" s="1" t="s">
        <v>14</v>
      </c>
      <c r="C13" s="1" t="s">
        <v>11351</v>
      </c>
      <c r="D13" s="76">
        <v>9781315832913</v>
      </c>
      <c r="E13" s="76">
        <v>9781408296899</v>
      </c>
      <c r="F13" s="1" t="s">
        <v>9886</v>
      </c>
      <c r="G13" s="1">
        <v>1</v>
      </c>
      <c r="H13" s="1" t="s">
        <v>9626</v>
      </c>
      <c r="I13" s="1" t="s">
        <v>10921</v>
      </c>
      <c r="J13" s="1" t="s">
        <v>10922</v>
      </c>
      <c r="K13" s="62">
        <v>2013</v>
      </c>
      <c r="L13" s="1" t="s">
        <v>10923</v>
      </c>
    </row>
    <row r="14" spans="1:12" ht="16.2">
      <c r="A14" s="1">
        <v>86</v>
      </c>
      <c r="B14" s="1" t="s">
        <v>14</v>
      </c>
      <c r="C14" s="1" t="s">
        <v>11351</v>
      </c>
      <c r="D14" s="76">
        <v>9780203558812</v>
      </c>
      <c r="E14" s="76">
        <v>9780415698252</v>
      </c>
      <c r="F14" s="1" t="s">
        <v>9722</v>
      </c>
      <c r="G14" s="1">
        <v>1</v>
      </c>
      <c r="H14" s="1" t="s">
        <v>9648</v>
      </c>
      <c r="I14" s="1" t="s">
        <v>9723</v>
      </c>
      <c r="J14" s="1" t="s">
        <v>22</v>
      </c>
      <c r="K14" s="62">
        <v>2013</v>
      </c>
      <c r="L14" s="1" t="s">
        <v>10954</v>
      </c>
    </row>
    <row r="15" spans="1:12" ht="16.2">
      <c r="A15" s="1">
        <v>145</v>
      </c>
      <c r="B15" s="1" t="s">
        <v>14</v>
      </c>
      <c r="C15" s="1" t="s">
        <v>11351</v>
      </c>
      <c r="D15" s="76">
        <v>9780203074428</v>
      </c>
      <c r="E15" s="76">
        <v>9780415696289</v>
      </c>
      <c r="F15" s="1" t="s">
        <v>9635</v>
      </c>
      <c r="G15" s="1">
        <v>1</v>
      </c>
      <c r="H15" s="1" t="s">
        <v>9626</v>
      </c>
      <c r="I15" s="1" t="s">
        <v>9636</v>
      </c>
      <c r="J15" s="1" t="s">
        <v>22</v>
      </c>
      <c r="K15" s="62">
        <v>2013</v>
      </c>
      <c r="L15" s="1" t="s">
        <v>11034</v>
      </c>
    </row>
    <row r="16" spans="1:12" ht="16.2">
      <c r="A16" s="1">
        <v>72</v>
      </c>
      <c r="B16" s="1" t="s">
        <v>14</v>
      </c>
      <c r="C16" s="1" t="s">
        <v>11351</v>
      </c>
      <c r="D16" s="76">
        <v>9780203117743</v>
      </c>
      <c r="E16" s="76">
        <v>9780415577694</v>
      </c>
      <c r="F16" s="1" t="s">
        <v>9681</v>
      </c>
      <c r="G16" s="1">
        <v>1</v>
      </c>
      <c r="H16" s="1" t="s">
        <v>9626</v>
      </c>
      <c r="I16" s="1" t="s">
        <v>4788</v>
      </c>
      <c r="J16" s="1" t="s">
        <v>22</v>
      </c>
      <c r="K16" s="62">
        <v>2012</v>
      </c>
      <c r="L16" s="1" t="s">
        <v>10938</v>
      </c>
    </row>
    <row r="17" spans="1:12" ht="16.2">
      <c r="A17" s="1">
        <v>107</v>
      </c>
      <c r="B17" s="1" t="s">
        <v>14</v>
      </c>
      <c r="C17" s="1" t="s">
        <v>11352</v>
      </c>
      <c r="D17" s="76">
        <v>9781315880280</v>
      </c>
      <c r="E17" s="76">
        <v>9780415899093</v>
      </c>
      <c r="F17" s="1" t="s">
        <v>9902</v>
      </c>
      <c r="G17" s="1">
        <v>1</v>
      </c>
      <c r="H17" s="1" t="s">
        <v>9626</v>
      </c>
      <c r="I17" s="1" t="s">
        <v>9903</v>
      </c>
      <c r="J17" s="1" t="s">
        <v>22</v>
      </c>
      <c r="K17" s="62">
        <v>2014</v>
      </c>
      <c r="L17" s="1" t="s">
        <v>10984</v>
      </c>
    </row>
    <row r="18" spans="1:12" ht="16.2">
      <c r="A18" s="1">
        <v>116</v>
      </c>
      <c r="B18" s="1" t="s">
        <v>14</v>
      </c>
      <c r="C18" s="1" t="s">
        <v>11352</v>
      </c>
      <c r="D18" s="76">
        <v>9781315885803</v>
      </c>
      <c r="E18" s="76">
        <v>9780415709026</v>
      </c>
      <c r="F18" s="1" t="s">
        <v>9915</v>
      </c>
      <c r="G18" s="1">
        <v>1</v>
      </c>
      <c r="H18" s="1" t="s">
        <v>9626</v>
      </c>
      <c r="I18" s="1" t="s">
        <v>9916</v>
      </c>
      <c r="J18" s="1" t="s">
        <v>22</v>
      </c>
      <c r="K18" s="62">
        <v>2014</v>
      </c>
      <c r="L18" s="1" t="s">
        <v>10997</v>
      </c>
    </row>
    <row r="19" spans="1:12" ht="16.2">
      <c r="A19" s="1">
        <v>19</v>
      </c>
      <c r="B19" s="1" t="s">
        <v>14</v>
      </c>
      <c r="C19" s="1" t="s">
        <v>11352</v>
      </c>
      <c r="D19" s="76">
        <v>9780203068915</v>
      </c>
      <c r="E19" s="76">
        <v>9780415811910</v>
      </c>
      <c r="F19" s="1" t="s">
        <v>9628</v>
      </c>
      <c r="G19" s="1">
        <v>1</v>
      </c>
      <c r="H19" s="1" t="s">
        <v>9629</v>
      </c>
      <c r="I19" s="1" t="s">
        <v>9630</v>
      </c>
      <c r="J19" s="1" t="s">
        <v>22</v>
      </c>
      <c r="K19" s="62">
        <v>2013</v>
      </c>
      <c r="L19" s="1" t="s">
        <v>10864</v>
      </c>
    </row>
    <row r="20" spans="1:12" ht="16.2">
      <c r="A20" s="1">
        <v>71</v>
      </c>
      <c r="B20" s="1" t="s">
        <v>14</v>
      </c>
      <c r="C20" s="1" t="s">
        <v>11352</v>
      </c>
      <c r="D20" s="76">
        <v>9780203097915</v>
      </c>
      <c r="E20" s="76">
        <v>9780415806985</v>
      </c>
      <c r="F20" s="1" t="s">
        <v>9664</v>
      </c>
      <c r="G20" s="1">
        <v>1</v>
      </c>
      <c r="H20" s="1" t="s">
        <v>9626</v>
      </c>
      <c r="I20" s="1" t="s">
        <v>9665</v>
      </c>
      <c r="J20" s="1" t="s">
        <v>22</v>
      </c>
      <c r="K20" s="62">
        <v>2013</v>
      </c>
      <c r="L20" s="1" t="s">
        <v>10937</v>
      </c>
    </row>
    <row r="21" spans="1:12" ht="16.2">
      <c r="A21" s="1">
        <v>7</v>
      </c>
      <c r="B21" s="1" t="s">
        <v>14</v>
      </c>
      <c r="C21" s="1" t="s">
        <v>11353</v>
      </c>
      <c r="D21" s="76">
        <v>9781315763897</v>
      </c>
      <c r="E21" s="76">
        <v>9780415507912</v>
      </c>
      <c r="F21" s="1" t="s">
        <v>9816</v>
      </c>
      <c r="G21" s="1">
        <v>1</v>
      </c>
      <c r="H21" s="1" t="s">
        <v>9626</v>
      </c>
      <c r="I21" s="1" t="s">
        <v>10847</v>
      </c>
      <c r="J21" s="1" t="s">
        <v>22</v>
      </c>
      <c r="K21" s="62">
        <v>2015</v>
      </c>
      <c r="L21" s="1" t="s">
        <v>10848</v>
      </c>
    </row>
    <row r="22" spans="1:12" ht="16.2">
      <c r="A22" s="1">
        <v>146</v>
      </c>
      <c r="B22" s="1" t="s">
        <v>14</v>
      </c>
      <c r="C22" s="1" t="s">
        <v>11353</v>
      </c>
      <c r="D22" s="76">
        <v>9780203125458</v>
      </c>
      <c r="E22" s="76">
        <v>9780415687980</v>
      </c>
      <c r="F22" s="1" t="s">
        <v>9698</v>
      </c>
      <c r="G22" s="1">
        <v>1</v>
      </c>
      <c r="H22" s="1" t="s">
        <v>9626</v>
      </c>
      <c r="I22" s="1" t="s">
        <v>11035</v>
      </c>
      <c r="J22" s="1" t="s">
        <v>22</v>
      </c>
      <c r="K22" s="62">
        <v>2012</v>
      </c>
      <c r="L22" s="1" t="s">
        <v>11036</v>
      </c>
    </row>
    <row r="23" spans="1:12" ht="16.2">
      <c r="A23" s="1">
        <v>105</v>
      </c>
      <c r="B23" s="1" t="s">
        <v>14</v>
      </c>
      <c r="C23" s="1" t="s">
        <v>11354</v>
      </c>
      <c r="D23" s="76">
        <v>9781315767772</v>
      </c>
      <c r="E23" s="76">
        <v>9781138785441</v>
      </c>
      <c r="F23" s="1" t="s">
        <v>9824</v>
      </c>
      <c r="G23" s="1">
        <v>1</v>
      </c>
      <c r="H23" s="1" t="s">
        <v>9626</v>
      </c>
      <c r="I23" s="1" t="s">
        <v>10980</v>
      </c>
      <c r="J23" s="1" t="s">
        <v>22</v>
      </c>
      <c r="K23" s="62">
        <v>2015</v>
      </c>
      <c r="L23" s="1" t="s">
        <v>10981</v>
      </c>
    </row>
    <row r="24" spans="1:12" ht="16.2">
      <c r="A24" s="1">
        <v>109</v>
      </c>
      <c r="B24" s="1" t="s">
        <v>14</v>
      </c>
      <c r="C24" s="1" t="s">
        <v>11354</v>
      </c>
      <c r="D24" s="76">
        <v>9781315744506</v>
      </c>
      <c r="E24" s="76">
        <v>9781844658053</v>
      </c>
      <c r="F24" s="1" t="s">
        <v>9793</v>
      </c>
      <c r="G24" s="1">
        <v>1</v>
      </c>
      <c r="H24" s="1" t="s">
        <v>9626</v>
      </c>
      <c r="I24" s="1" t="s">
        <v>9794</v>
      </c>
      <c r="J24" s="1" t="s">
        <v>22</v>
      </c>
      <c r="K24" s="62">
        <v>2015</v>
      </c>
      <c r="L24" s="1" t="s">
        <v>10986</v>
      </c>
    </row>
    <row r="25" spans="1:12" ht="16.2">
      <c r="A25" s="1">
        <v>120</v>
      </c>
      <c r="B25" s="1" t="s">
        <v>14</v>
      </c>
      <c r="C25" s="1" t="s">
        <v>11354</v>
      </c>
      <c r="D25" s="76">
        <v>9780203123058</v>
      </c>
      <c r="E25" s="76">
        <v>9780415519335</v>
      </c>
      <c r="F25" s="1" t="s">
        <v>9694</v>
      </c>
      <c r="G25" s="1">
        <v>1</v>
      </c>
      <c r="H25" s="1" t="s">
        <v>9648</v>
      </c>
      <c r="I25" s="1" t="s">
        <v>9695</v>
      </c>
      <c r="J25" s="1" t="s">
        <v>22</v>
      </c>
      <c r="K25" s="62">
        <v>2015</v>
      </c>
      <c r="L25" s="1" t="s">
        <v>11001</v>
      </c>
    </row>
    <row r="26" spans="1:12" ht="16.2">
      <c r="A26" s="1">
        <v>47</v>
      </c>
      <c r="B26" s="1" t="s">
        <v>14</v>
      </c>
      <c r="C26" s="1" t="s">
        <v>11354</v>
      </c>
      <c r="D26" s="76">
        <v>9781315890234</v>
      </c>
      <c r="E26" s="76">
        <v>9780415676120</v>
      </c>
      <c r="F26" s="1" t="s">
        <v>9921</v>
      </c>
      <c r="G26" s="1">
        <v>1</v>
      </c>
      <c r="H26" s="1" t="s">
        <v>9626</v>
      </c>
      <c r="I26" s="1" t="s">
        <v>9922</v>
      </c>
      <c r="J26" s="1" t="s">
        <v>22</v>
      </c>
      <c r="K26" s="62">
        <v>2014</v>
      </c>
      <c r="L26" s="1" t="s">
        <v>10902</v>
      </c>
    </row>
    <row r="27" spans="1:12" ht="16.2">
      <c r="A27" s="1">
        <v>131</v>
      </c>
      <c r="B27" s="1" t="s">
        <v>14</v>
      </c>
      <c r="C27" s="1" t="s">
        <v>11354</v>
      </c>
      <c r="D27" s="76">
        <v>9781315884059</v>
      </c>
      <c r="E27" s="76">
        <v>9780415712446</v>
      </c>
      <c r="F27" s="1" t="s">
        <v>9911</v>
      </c>
      <c r="G27" s="1">
        <v>1</v>
      </c>
      <c r="H27" s="1" t="s">
        <v>9648</v>
      </c>
      <c r="I27" s="1" t="s">
        <v>9912</v>
      </c>
      <c r="J27" s="1" t="s">
        <v>22</v>
      </c>
      <c r="K27" s="62">
        <v>2014</v>
      </c>
      <c r="L27" s="1" t="s">
        <v>11013</v>
      </c>
    </row>
    <row r="28" spans="1:12" ht="16.2">
      <c r="A28" s="1">
        <v>89</v>
      </c>
      <c r="B28" s="1" t="s">
        <v>14</v>
      </c>
      <c r="C28" s="1" t="s">
        <v>11354</v>
      </c>
      <c r="D28" s="76">
        <v>9780203117873</v>
      </c>
      <c r="E28" s="76">
        <v>9780415687508</v>
      </c>
      <c r="F28" s="1" t="s">
        <v>9682</v>
      </c>
      <c r="G28" s="1">
        <v>1</v>
      </c>
      <c r="H28" s="1" t="s">
        <v>9626</v>
      </c>
      <c r="I28" s="1" t="s">
        <v>9683</v>
      </c>
      <c r="J28" s="1" t="s">
        <v>22</v>
      </c>
      <c r="K28" s="62">
        <v>2013</v>
      </c>
      <c r="L28" s="1" t="s">
        <v>10959</v>
      </c>
    </row>
    <row r="29" spans="1:12" ht="16.2">
      <c r="A29" s="1">
        <v>115</v>
      </c>
      <c r="B29" s="1" t="s">
        <v>14</v>
      </c>
      <c r="C29" s="1" t="s">
        <v>11354</v>
      </c>
      <c r="D29" s="76">
        <v>9780203117095</v>
      </c>
      <c r="E29" s="76">
        <v>9780415530064</v>
      </c>
      <c r="F29" s="1" t="s">
        <v>9679</v>
      </c>
      <c r="G29" s="1">
        <v>1</v>
      </c>
      <c r="H29" s="1" t="s">
        <v>9626</v>
      </c>
      <c r="I29" s="1" t="s">
        <v>10995</v>
      </c>
      <c r="J29" s="1" t="s">
        <v>22</v>
      </c>
      <c r="K29" s="62">
        <v>2013</v>
      </c>
      <c r="L29" s="1" t="s">
        <v>10996</v>
      </c>
    </row>
    <row r="30" spans="1:12" ht="16.2">
      <c r="A30" s="1">
        <v>130</v>
      </c>
      <c r="B30" s="1" t="s">
        <v>14</v>
      </c>
      <c r="C30" s="1" t="s">
        <v>11354</v>
      </c>
      <c r="D30" s="76">
        <v>9780203104606</v>
      </c>
      <c r="E30" s="76">
        <v>9780415520799</v>
      </c>
      <c r="F30" s="1" t="s">
        <v>9671</v>
      </c>
      <c r="G30" s="1">
        <v>1</v>
      </c>
      <c r="H30" s="1" t="s">
        <v>9626</v>
      </c>
      <c r="I30" s="1" t="s">
        <v>9672</v>
      </c>
      <c r="J30" s="1" t="s">
        <v>22</v>
      </c>
      <c r="K30" s="62">
        <v>2013</v>
      </c>
      <c r="L30" s="1" t="s">
        <v>11012</v>
      </c>
    </row>
    <row r="31" spans="1:12" ht="16.2">
      <c r="A31" s="1">
        <v>149</v>
      </c>
      <c r="B31" s="1" t="s">
        <v>14</v>
      </c>
      <c r="C31" s="1" t="s">
        <v>11354</v>
      </c>
      <c r="D31" s="76">
        <v>9780203070314</v>
      </c>
      <c r="E31" s="76">
        <v>9780415558440</v>
      </c>
      <c r="F31" s="1" t="s">
        <v>9631</v>
      </c>
      <c r="G31" s="1">
        <v>1</v>
      </c>
      <c r="H31" s="1" t="s">
        <v>9626</v>
      </c>
      <c r="I31" s="1" t="s">
        <v>9632</v>
      </c>
      <c r="J31" s="1" t="s">
        <v>22</v>
      </c>
      <c r="K31" s="62">
        <v>2013</v>
      </c>
      <c r="L31" s="1" t="s">
        <v>11039</v>
      </c>
    </row>
    <row r="32" spans="1:12" ht="16.2">
      <c r="A32" s="1">
        <v>133</v>
      </c>
      <c r="B32" s="1" t="s">
        <v>14</v>
      </c>
      <c r="C32" s="1" t="s">
        <v>11354</v>
      </c>
      <c r="D32" s="76">
        <v>9780203126752</v>
      </c>
      <c r="E32" s="76">
        <v>9780415610360</v>
      </c>
      <c r="F32" s="1" t="s">
        <v>9702</v>
      </c>
      <c r="G32" s="1">
        <v>1</v>
      </c>
      <c r="H32" s="1" t="s">
        <v>9648</v>
      </c>
      <c r="I32" s="1" t="s">
        <v>9703</v>
      </c>
      <c r="J32" s="1" t="s">
        <v>22</v>
      </c>
      <c r="K32" s="62">
        <v>2012</v>
      </c>
      <c r="L32" s="1" t="s">
        <v>11016</v>
      </c>
    </row>
    <row r="33" spans="1:12" ht="16.2">
      <c r="A33" s="1">
        <v>17</v>
      </c>
      <c r="B33" s="1" t="s">
        <v>14</v>
      </c>
      <c r="C33" s="1" t="s">
        <v>11355</v>
      </c>
      <c r="D33" s="76">
        <v>9781315736426</v>
      </c>
      <c r="E33" s="76">
        <v>9781138831742</v>
      </c>
      <c r="F33" s="1" t="s">
        <v>9781</v>
      </c>
      <c r="G33" s="1">
        <v>1</v>
      </c>
      <c r="H33" s="1" t="s">
        <v>9626</v>
      </c>
      <c r="I33" s="1" t="s">
        <v>9782</v>
      </c>
      <c r="J33" s="1" t="s">
        <v>22</v>
      </c>
      <c r="K33" s="62">
        <v>2015</v>
      </c>
      <c r="L33" s="1" t="s">
        <v>10861</v>
      </c>
    </row>
    <row r="34" spans="1:12" ht="16.2">
      <c r="A34" s="1">
        <v>21</v>
      </c>
      <c r="B34" s="1" t="s">
        <v>14</v>
      </c>
      <c r="C34" s="1" t="s">
        <v>11355</v>
      </c>
      <c r="D34" s="76">
        <v>9781315749198</v>
      </c>
      <c r="E34" s="76">
        <v>9780415736336</v>
      </c>
      <c r="F34" s="1" t="s">
        <v>9799</v>
      </c>
      <c r="G34" s="1">
        <v>1</v>
      </c>
      <c r="H34" s="1" t="s">
        <v>9800</v>
      </c>
      <c r="I34" s="1" t="s">
        <v>9801</v>
      </c>
      <c r="J34" s="1" t="s">
        <v>22</v>
      </c>
      <c r="K34" s="62">
        <v>2015</v>
      </c>
      <c r="L34" s="1" t="s">
        <v>10867</v>
      </c>
    </row>
    <row r="35" spans="1:12" ht="16.2">
      <c r="A35" s="1">
        <v>16</v>
      </c>
      <c r="B35" s="1" t="s">
        <v>14</v>
      </c>
      <c r="C35" s="1" t="s">
        <v>11356</v>
      </c>
      <c r="D35" s="76">
        <v>9781315778655</v>
      </c>
      <c r="E35" s="76">
        <v>9781138019775</v>
      </c>
      <c r="F35" s="1" t="s">
        <v>9842</v>
      </c>
      <c r="G35" s="1">
        <v>1</v>
      </c>
      <c r="H35" s="1" t="s">
        <v>9626</v>
      </c>
      <c r="I35" s="1" t="s">
        <v>3309</v>
      </c>
      <c r="J35" s="1" t="s">
        <v>22</v>
      </c>
      <c r="K35" s="62">
        <v>2015</v>
      </c>
      <c r="L35" s="1" t="s">
        <v>10860</v>
      </c>
    </row>
    <row r="36" spans="1:12" ht="16.2">
      <c r="A36" s="1">
        <v>25</v>
      </c>
      <c r="B36" s="1" t="s">
        <v>14</v>
      </c>
      <c r="C36" s="1" t="s">
        <v>11356</v>
      </c>
      <c r="D36" s="76">
        <v>9781315813158</v>
      </c>
      <c r="E36" s="76">
        <v>9780415744171</v>
      </c>
      <c r="F36" s="1" t="s">
        <v>9859</v>
      </c>
      <c r="G36" s="1">
        <v>1</v>
      </c>
      <c r="H36" s="1" t="s">
        <v>9626</v>
      </c>
      <c r="I36" s="1" t="s">
        <v>10873</v>
      </c>
      <c r="J36" s="1" t="s">
        <v>22</v>
      </c>
      <c r="K36" s="62">
        <v>2015</v>
      </c>
      <c r="L36" s="1" t="s">
        <v>10874</v>
      </c>
    </row>
    <row r="37" spans="1:12" ht="16.2">
      <c r="A37" s="1">
        <v>48</v>
      </c>
      <c r="B37" s="1" t="s">
        <v>14</v>
      </c>
      <c r="C37" s="1" t="s">
        <v>11356</v>
      </c>
      <c r="D37" s="76">
        <v>9781315778013</v>
      </c>
      <c r="E37" s="76">
        <v>9780415725231</v>
      </c>
      <c r="F37" s="1" t="s">
        <v>9838</v>
      </c>
      <c r="G37" s="1">
        <v>1</v>
      </c>
      <c r="H37" s="1" t="s">
        <v>9626</v>
      </c>
      <c r="I37" s="1" t="s">
        <v>10903</v>
      </c>
      <c r="J37" s="1" t="s">
        <v>22</v>
      </c>
      <c r="K37" s="62">
        <v>2015</v>
      </c>
      <c r="L37" s="1" t="s">
        <v>10904</v>
      </c>
    </row>
    <row r="38" spans="1:12" ht="16.2">
      <c r="A38" s="1">
        <v>111</v>
      </c>
      <c r="B38" s="1" t="s">
        <v>14</v>
      </c>
      <c r="C38" s="1" t="s">
        <v>11356</v>
      </c>
      <c r="D38" s="76">
        <v>9781315775401</v>
      </c>
      <c r="E38" s="76">
        <v>9781138025035</v>
      </c>
      <c r="F38" s="1" t="s">
        <v>9834</v>
      </c>
      <c r="G38" s="1">
        <v>1</v>
      </c>
      <c r="H38" s="1" t="s">
        <v>9626</v>
      </c>
      <c r="I38" s="1" t="s">
        <v>9835</v>
      </c>
      <c r="J38" s="1" t="s">
        <v>22</v>
      </c>
      <c r="K38" s="62">
        <v>2015</v>
      </c>
      <c r="L38" s="1" t="s">
        <v>10988</v>
      </c>
    </row>
    <row r="39" spans="1:12" ht="16.2">
      <c r="A39" s="1">
        <v>129</v>
      </c>
      <c r="B39" s="1" t="s">
        <v>14</v>
      </c>
      <c r="C39" s="1" t="s">
        <v>11356</v>
      </c>
      <c r="D39" s="76">
        <v>9780203066140</v>
      </c>
      <c r="E39" s="76">
        <v>9780415815666</v>
      </c>
      <c r="F39" s="1" t="s">
        <v>9625</v>
      </c>
      <c r="G39" s="1">
        <v>1</v>
      </c>
      <c r="H39" s="1" t="s">
        <v>9626</v>
      </c>
      <c r="I39" s="1" t="s">
        <v>9627</v>
      </c>
      <c r="J39" s="1" t="s">
        <v>22</v>
      </c>
      <c r="K39" s="62">
        <v>2015</v>
      </c>
      <c r="L39" s="1" t="s">
        <v>11011</v>
      </c>
    </row>
    <row r="40" spans="1:12" ht="16.2">
      <c r="A40" s="1">
        <v>135</v>
      </c>
      <c r="B40" s="1" t="s">
        <v>14</v>
      </c>
      <c r="C40" s="1" t="s">
        <v>11356</v>
      </c>
      <c r="D40" s="76">
        <v>9781315775777</v>
      </c>
      <c r="E40" s="76">
        <v>9781138024397</v>
      </c>
      <c r="F40" s="1" t="s">
        <v>9836</v>
      </c>
      <c r="G40" s="1">
        <v>1</v>
      </c>
      <c r="H40" s="1" t="s">
        <v>9626</v>
      </c>
      <c r="I40" s="1" t="s">
        <v>9837</v>
      </c>
      <c r="J40" s="1" t="s">
        <v>22</v>
      </c>
      <c r="K40" s="62">
        <v>2015</v>
      </c>
      <c r="L40" s="1" t="s">
        <v>11019</v>
      </c>
    </row>
    <row r="41" spans="1:12" ht="16.2">
      <c r="A41" s="1">
        <v>18</v>
      </c>
      <c r="B41" s="1" t="s">
        <v>14</v>
      </c>
      <c r="C41" s="1" t="s">
        <v>11356</v>
      </c>
      <c r="D41" s="76">
        <v>9781315883458</v>
      </c>
      <c r="E41" s="76">
        <v>9780415713177</v>
      </c>
      <c r="F41" s="1" t="s">
        <v>9907</v>
      </c>
      <c r="G41" s="1">
        <v>1</v>
      </c>
      <c r="H41" s="1" t="s">
        <v>9626</v>
      </c>
      <c r="I41" s="1" t="s">
        <v>10862</v>
      </c>
      <c r="J41" s="1" t="s">
        <v>22</v>
      </c>
      <c r="K41" s="62">
        <v>2014</v>
      </c>
      <c r="L41" s="1" t="s">
        <v>10863</v>
      </c>
    </row>
    <row r="42" spans="1:12" ht="16.2">
      <c r="A42" s="1">
        <v>26</v>
      </c>
      <c r="B42" s="1" t="s">
        <v>14</v>
      </c>
      <c r="C42" s="1" t="s">
        <v>11356</v>
      </c>
      <c r="D42" s="76">
        <v>9781315818504</v>
      </c>
      <c r="E42" s="76">
        <v>9780415661256</v>
      </c>
      <c r="F42" s="1" t="s">
        <v>9878</v>
      </c>
      <c r="G42" s="1">
        <v>1</v>
      </c>
      <c r="H42" s="1" t="s">
        <v>9626</v>
      </c>
      <c r="I42" s="1" t="s">
        <v>9879</v>
      </c>
      <c r="J42" s="1" t="s">
        <v>22</v>
      </c>
      <c r="K42" s="62">
        <v>2014</v>
      </c>
      <c r="L42" s="1" t="s">
        <v>10875</v>
      </c>
    </row>
    <row r="43" spans="1:12" ht="16.2">
      <c r="A43" s="1">
        <v>30</v>
      </c>
      <c r="B43" s="1" t="s">
        <v>14</v>
      </c>
      <c r="C43" s="1" t="s">
        <v>11356</v>
      </c>
      <c r="D43" s="76">
        <v>9780203797372</v>
      </c>
      <c r="E43" s="76">
        <v>9780415831130</v>
      </c>
      <c r="F43" s="1" t="s">
        <v>9752</v>
      </c>
      <c r="G43" s="1">
        <v>1</v>
      </c>
      <c r="H43" s="1" t="s">
        <v>9626</v>
      </c>
      <c r="I43" s="1" t="s">
        <v>9753</v>
      </c>
      <c r="J43" s="1" t="s">
        <v>22</v>
      </c>
      <c r="K43" s="62">
        <v>2014</v>
      </c>
      <c r="L43" s="1" t="s">
        <v>10881</v>
      </c>
    </row>
    <row r="44" spans="1:12" ht="16.2">
      <c r="A44" s="1">
        <v>38</v>
      </c>
      <c r="B44" s="1" t="s">
        <v>14</v>
      </c>
      <c r="C44" s="1" t="s">
        <v>11356</v>
      </c>
      <c r="D44" s="76">
        <v>9780203119730</v>
      </c>
      <c r="E44" s="76">
        <v>9780415525787</v>
      </c>
      <c r="F44" s="1" t="s">
        <v>9688</v>
      </c>
      <c r="G44" s="1">
        <v>1</v>
      </c>
      <c r="H44" s="1" t="s">
        <v>9626</v>
      </c>
      <c r="I44" s="1" t="s">
        <v>9689</v>
      </c>
      <c r="J44" s="1" t="s">
        <v>22</v>
      </c>
      <c r="K44" s="62">
        <v>2014</v>
      </c>
      <c r="L44" s="1" t="s">
        <v>10890</v>
      </c>
    </row>
    <row r="45" spans="1:12" ht="16.2">
      <c r="A45" s="1">
        <v>40</v>
      </c>
      <c r="B45" s="1" t="s">
        <v>14</v>
      </c>
      <c r="C45" s="1" t="s">
        <v>11356</v>
      </c>
      <c r="D45" s="76">
        <v>9781315813899</v>
      </c>
      <c r="E45" s="76">
        <v>9780415742832</v>
      </c>
      <c r="F45" s="1" t="s">
        <v>9866</v>
      </c>
      <c r="G45" s="1">
        <v>1</v>
      </c>
      <c r="H45" s="1" t="s">
        <v>9626</v>
      </c>
      <c r="I45" s="1" t="s">
        <v>9867</v>
      </c>
      <c r="J45" s="1" t="s">
        <v>22</v>
      </c>
      <c r="K45" s="62">
        <v>2014</v>
      </c>
      <c r="L45" s="1" t="s">
        <v>10893</v>
      </c>
    </row>
    <row r="46" spans="1:12" ht="16.2">
      <c r="A46" s="1">
        <v>41</v>
      </c>
      <c r="B46" s="1" t="s">
        <v>14</v>
      </c>
      <c r="C46" s="1" t="s">
        <v>11356</v>
      </c>
      <c r="D46" s="76">
        <v>9781315819839</v>
      </c>
      <c r="E46" s="76">
        <v>9780415734677</v>
      </c>
      <c r="F46" s="1" t="s">
        <v>9882</v>
      </c>
      <c r="G46" s="1">
        <v>1</v>
      </c>
      <c r="H46" s="1" t="s">
        <v>9626</v>
      </c>
      <c r="I46" s="1" t="s">
        <v>9883</v>
      </c>
      <c r="J46" s="1" t="s">
        <v>22</v>
      </c>
      <c r="K46" s="62">
        <v>2014</v>
      </c>
      <c r="L46" s="1" t="s">
        <v>10894</v>
      </c>
    </row>
    <row r="47" spans="1:12" ht="16.2">
      <c r="A47" s="1">
        <v>74</v>
      </c>
      <c r="B47" s="1" t="s">
        <v>14</v>
      </c>
      <c r="C47" s="1" t="s">
        <v>11356</v>
      </c>
      <c r="D47" s="76">
        <v>9780203119723</v>
      </c>
      <c r="E47" s="76">
        <v>9780415525817</v>
      </c>
      <c r="F47" s="1" t="s">
        <v>9686</v>
      </c>
      <c r="G47" s="1">
        <v>1</v>
      </c>
      <c r="H47" s="1" t="s">
        <v>9626</v>
      </c>
      <c r="I47" s="1" t="s">
        <v>9687</v>
      </c>
      <c r="J47" s="1" t="s">
        <v>22</v>
      </c>
      <c r="K47" s="62">
        <v>2014</v>
      </c>
      <c r="L47" s="1" t="s">
        <v>10941</v>
      </c>
    </row>
    <row r="48" spans="1:12" ht="16.2">
      <c r="A48" s="1">
        <v>75</v>
      </c>
      <c r="B48" s="1" t="s">
        <v>14</v>
      </c>
      <c r="C48" s="1" t="s">
        <v>11356</v>
      </c>
      <c r="D48" s="76">
        <v>9781315889627</v>
      </c>
      <c r="E48" s="76">
        <v>9780415597234</v>
      </c>
      <c r="F48" s="1" t="s">
        <v>9919</v>
      </c>
      <c r="G48" s="1">
        <v>1</v>
      </c>
      <c r="H48" s="1" t="s">
        <v>9626</v>
      </c>
      <c r="I48" s="1" t="s">
        <v>9920</v>
      </c>
      <c r="J48" s="1" t="s">
        <v>22</v>
      </c>
      <c r="K48" s="62">
        <v>2014</v>
      </c>
      <c r="L48" s="1" t="s">
        <v>10942</v>
      </c>
    </row>
    <row r="49" spans="1:12" ht="16.2">
      <c r="A49" s="1">
        <v>84</v>
      </c>
      <c r="B49" s="1" t="s">
        <v>14</v>
      </c>
      <c r="C49" s="1" t="s">
        <v>11356</v>
      </c>
      <c r="D49" s="76">
        <v>9781315813639</v>
      </c>
      <c r="E49" s="76">
        <v>9780415823487</v>
      </c>
      <c r="F49" s="1" t="s">
        <v>9863</v>
      </c>
      <c r="G49" s="1">
        <v>1</v>
      </c>
      <c r="H49" s="1" t="s">
        <v>9648</v>
      </c>
      <c r="I49" s="1" t="s">
        <v>3013</v>
      </c>
      <c r="J49" s="1" t="s">
        <v>22</v>
      </c>
      <c r="K49" s="62">
        <v>2014</v>
      </c>
      <c r="L49" s="1" t="s">
        <v>10952</v>
      </c>
    </row>
    <row r="50" spans="1:12" ht="16.2">
      <c r="A50" s="1">
        <v>106</v>
      </c>
      <c r="B50" s="1" t="s">
        <v>14</v>
      </c>
      <c r="C50" s="1" t="s">
        <v>11356</v>
      </c>
      <c r="D50" s="76">
        <v>9781315883595</v>
      </c>
      <c r="E50" s="76">
        <v>9780415712927</v>
      </c>
      <c r="F50" s="1" t="s">
        <v>9909</v>
      </c>
      <c r="G50" s="1">
        <v>1</v>
      </c>
      <c r="H50" s="1" t="s">
        <v>9626</v>
      </c>
      <c r="I50" s="1" t="s">
        <v>10982</v>
      </c>
      <c r="J50" s="1" t="s">
        <v>22</v>
      </c>
      <c r="K50" s="62">
        <v>2014</v>
      </c>
      <c r="L50" s="1" t="s">
        <v>10983</v>
      </c>
    </row>
    <row r="51" spans="1:12" ht="16.2">
      <c r="A51" s="1">
        <v>132</v>
      </c>
      <c r="B51" s="1" t="s">
        <v>14</v>
      </c>
      <c r="C51" s="1" t="s">
        <v>11356</v>
      </c>
      <c r="D51" s="76">
        <v>9780203113493</v>
      </c>
      <c r="E51" s="76">
        <v>9780415534314</v>
      </c>
      <c r="F51" s="1" t="s">
        <v>9675</v>
      </c>
      <c r="G51" s="1">
        <v>1</v>
      </c>
      <c r="H51" s="1" t="s">
        <v>9626</v>
      </c>
      <c r="I51" s="1" t="s">
        <v>11014</v>
      </c>
      <c r="J51" s="1" t="s">
        <v>22</v>
      </c>
      <c r="K51" s="62">
        <v>2014</v>
      </c>
      <c r="L51" s="1" t="s">
        <v>11015</v>
      </c>
    </row>
    <row r="52" spans="1:12" ht="16.2">
      <c r="A52" s="1">
        <v>33</v>
      </c>
      <c r="B52" s="1" t="s">
        <v>14</v>
      </c>
      <c r="C52" s="1" t="s">
        <v>11356</v>
      </c>
      <c r="D52" s="76">
        <v>9780203371114</v>
      </c>
      <c r="E52" s="76">
        <v>9780415819046</v>
      </c>
      <c r="F52" s="1" t="s">
        <v>9711</v>
      </c>
      <c r="G52" s="1">
        <v>1</v>
      </c>
      <c r="H52" s="1" t="s">
        <v>9629</v>
      </c>
      <c r="I52" s="1" t="s">
        <v>9712</v>
      </c>
      <c r="J52" s="1" t="s">
        <v>22</v>
      </c>
      <c r="K52" s="62">
        <v>2013</v>
      </c>
      <c r="L52" s="1" t="s">
        <v>10884</v>
      </c>
    </row>
    <row r="53" spans="1:12" ht="16.2">
      <c r="A53" s="1">
        <v>57</v>
      </c>
      <c r="B53" s="1" t="s">
        <v>14</v>
      </c>
      <c r="C53" s="1" t="s">
        <v>11356</v>
      </c>
      <c r="D53" s="76">
        <v>9780203813409</v>
      </c>
      <c r="E53" s="76">
        <v>9781848729513</v>
      </c>
      <c r="F53" s="1" t="s">
        <v>9756</v>
      </c>
      <c r="G53" s="1">
        <v>1</v>
      </c>
      <c r="H53" s="1" t="s">
        <v>9626</v>
      </c>
      <c r="I53" s="1" t="s">
        <v>10916</v>
      </c>
      <c r="J53" s="1" t="s">
        <v>22</v>
      </c>
      <c r="K53" s="62">
        <v>2013</v>
      </c>
      <c r="L53" s="1" t="s">
        <v>10917</v>
      </c>
    </row>
    <row r="54" spans="1:12" ht="16.2">
      <c r="A54" s="1">
        <v>65</v>
      </c>
      <c r="B54" s="1" t="s">
        <v>14</v>
      </c>
      <c r="C54" s="1" t="s">
        <v>11356</v>
      </c>
      <c r="D54" s="76">
        <v>9780203096499</v>
      </c>
      <c r="E54" s="76">
        <v>9780415675031</v>
      </c>
      <c r="F54" s="1" t="s">
        <v>9662</v>
      </c>
      <c r="G54" s="1">
        <v>1</v>
      </c>
      <c r="H54" s="1" t="s">
        <v>9626</v>
      </c>
      <c r="I54" s="1" t="s">
        <v>9663</v>
      </c>
      <c r="J54" s="1" t="s">
        <v>22</v>
      </c>
      <c r="K54" s="62">
        <v>2013</v>
      </c>
      <c r="L54" s="1" t="s">
        <v>10929</v>
      </c>
    </row>
    <row r="55" spans="1:12" ht="16.2">
      <c r="A55" s="1">
        <v>67</v>
      </c>
      <c r="B55" s="1" t="s">
        <v>14</v>
      </c>
      <c r="C55" s="1" t="s">
        <v>11356</v>
      </c>
      <c r="D55" s="76">
        <v>9780203126875</v>
      </c>
      <c r="E55" s="76">
        <v>9780415506465</v>
      </c>
      <c r="F55" s="1" t="s">
        <v>9704</v>
      </c>
      <c r="G55" s="1">
        <v>1</v>
      </c>
      <c r="H55" s="1" t="s">
        <v>9626</v>
      </c>
      <c r="I55" s="1" t="s">
        <v>9705</v>
      </c>
      <c r="J55" s="1" t="s">
        <v>22</v>
      </c>
      <c r="K55" s="62">
        <v>2013</v>
      </c>
      <c r="L55" s="1" t="s">
        <v>10931</v>
      </c>
    </row>
    <row r="56" spans="1:12" ht="16.2">
      <c r="A56" s="1">
        <v>125</v>
      </c>
      <c r="B56" s="1" t="s">
        <v>14</v>
      </c>
      <c r="C56" s="1" t="s">
        <v>11356</v>
      </c>
      <c r="D56" s="76">
        <v>9780203082423</v>
      </c>
      <c r="E56" s="76">
        <v>9780415638395</v>
      </c>
      <c r="F56" s="1" t="s">
        <v>9650</v>
      </c>
      <c r="G56" s="1">
        <v>1</v>
      </c>
      <c r="H56" s="1" t="s">
        <v>9626</v>
      </c>
      <c r="I56" s="1" t="s">
        <v>9651</v>
      </c>
      <c r="J56" s="1" t="s">
        <v>22</v>
      </c>
      <c r="K56" s="62">
        <v>2013</v>
      </c>
      <c r="L56" s="1" t="s">
        <v>11007</v>
      </c>
    </row>
    <row r="57" spans="1:12" ht="16.2">
      <c r="A57" s="1">
        <v>102</v>
      </c>
      <c r="B57" s="1" t="s">
        <v>14</v>
      </c>
      <c r="C57" s="1" t="s">
        <v>11356</v>
      </c>
      <c r="D57" s="76">
        <v>9780203128459</v>
      </c>
      <c r="E57" s="76">
        <v>9780415504218</v>
      </c>
      <c r="F57" s="1" t="s">
        <v>9708</v>
      </c>
      <c r="G57" s="1">
        <v>1</v>
      </c>
      <c r="H57" s="1" t="s">
        <v>9626</v>
      </c>
      <c r="I57" s="1" t="s">
        <v>4571</v>
      </c>
      <c r="J57" s="1" t="s">
        <v>22</v>
      </c>
      <c r="K57" s="62">
        <v>2012</v>
      </c>
      <c r="L57" s="1" t="s">
        <v>10977</v>
      </c>
    </row>
    <row r="58" spans="1:12" ht="16.2">
      <c r="A58" s="1">
        <v>35</v>
      </c>
      <c r="B58" s="1" t="s">
        <v>14</v>
      </c>
      <c r="C58" s="1" t="s">
        <v>11357</v>
      </c>
      <c r="D58" s="76">
        <v>9780203122860</v>
      </c>
      <c r="E58" s="76">
        <v>9781848726031</v>
      </c>
      <c r="F58" s="1" t="s">
        <v>9692</v>
      </c>
      <c r="G58" s="1">
        <v>1</v>
      </c>
      <c r="H58" s="1" t="s">
        <v>9626</v>
      </c>
      <c r="I58" s="1" t="s">
        <v>9693</v>
      </c>
      <c r="J58" s="1" t="s">
        <v>22</v>
      </c>
      <c r="K58" s="62">
        <v>2015</v>
      </c>
      <c r="L58" s="1" t="s">
        <v>10886</v>
      </c>
    </row>
    <row r="59" spans="1:12" ht="16.2">
      <c r="A59" s="1">
        <v>37</v>
      </c>
      <c r="B59" s="1" t="s">
        <v>14</v>
      </c>
      <c r="C59" s="1" t="s">
        <v>11357</v>
      </c>
      <c r="D59" s="76">
        <v>9781315849355</v>
      </c>
      <c r="E59" s="76">
        <v>9781848722699</v>
      </c>
      <c r="F59" s="1" t="s">
        <v>9892</v>
      </c>
      <c r="G59" s="1">
        <v>1</v>
      </c>
      <c r="H59" s="1" t="s">
        <v>9629</v>
      </c>
      <c r="I59" s="1" t="s">
        <v>9893</v>
      </c>
      <c r="J59" s="1" t="s">
        <v>22</v>
      </c>
      <c r="K59" s="62">
        <v>2015</v>
      </c>
      <c r="L59" s="1" t="s">
        <v>10889</v>
      </c>
    </row>
    <row r="60" spans="1:12" ht="16.2">
      <c r="A60" s="1">
        <v>39</v>
      </c>
      <c r="B60" s="1" t="s">
        <v>14</v>
      </c>
      <c r="C60" s="1" t="s">
        <v>11357</v>
      </c>
      <c r="D60" s="76">
        <v>9781315723563</v>
      </c>
      <c r="E60" s="76">
        <v>9781848722224</v>
      </c>
      <c r="F60" s="1" t="s">
        <v>9770</v>
      </c>
      <c r="G60" s="1">
        <v>1</v>
      </c>
      <c r="H60" s="1" t="s">
        <v>9648</v>
      </c>
      <c r="I60" s="1" t="s">
        <v>10891</v>
      </c>
      <c r="J60" s="1" t="s">
        <v>22</v>
      </c>
      <c r="K60" s="62">
        <v>2015</v>
      </c>
      <c r="L60" s="1" t="s">
        <v>10892</v>
      </c>
    </row>
    <row r="61" spans="1:12" ht="16.2">
      <c r="A61" s="1">
        <v>112</v>
      </c>
      <c r="B61" s="1" t="s">
        <v>14</v>
      </c>
      <c r="C61" s="1" t="s">
        <v>11357</v>
      </c>
      <c r="D61" s="76">
        <v>9780203772287</v>
      </c>
      <c r="E61" s="76">
        <v>9780415838726</v>
      </c>
      <c r="F61" s="1" t="s">
        <v>9745</v>
      </c>
      <c r="G61" s="1">
        <v>1</v>
      </c>
      <c r="H61" s="1" t="s">
        <v>9629</v>
      </c>
      <c r="I61" s="1" t="s">
        <v>10989</v>
      </c>
      <c r="J61" s="1" t="s">
        <v>22</v>
      </c>
      <c r="K61" s="62">
        <v>2015</v>
      </c>
      <c r="L61" s="1" t="s">
        <v>10990</v>
      </c>
    </row>
    <row r="62" spans="1:12" ht="16.2">
      <c r="A62" s="1">
        <v>143</v>
      </c>
      <c r="B62" s="1" t="s">
        <v>14</v>
      </c>
      <c r="C62" s="1" t="s">
        <v>11357</v>
      </c>
      <c r="D62" s="76">
        <v>9781315741758</v>
      </c>
      <c r="E62" s="76">
        <v>9781138823969</v>
      </c>
      <c r="F62" s="1" t="s">
        <v>9789</v>
      </c>
      <c r="G62" s="1">
        <v>1</v>
      </c>
      <c r="H62" s="1" t="s">
        <v>9626</v>
      </c>
      <c r="I62" s="1" t="s">
        <v>9790</v>
      </c>
      <c r="J62" s="1" t="s">
        <v>22</v>
      </c>
      <c r="K62" s="62">
        <v>2015</v>
      </c>
      <c r="L62" s="1" t="s">
        <v>11031</v>
      </c>
    </row>
    <row r="63" spans="1:12" ht="16.2">
      <c r="A63" s="1">
        <v>5</v>
      </c>
      <c r="B63" s="1" t="s">
        <v>14</v>
      </c>
      <c r="C63" s="1" t="s">
        <v>11357</v>
      </c>
      <c r="D63" s="76">
        <v>9780203798775</v>
      </c>
      <c r="E63" s="76">
        <v>9780415601146</v>
      </c>
      <c r="F63" s="1" t="s">
        <v>9754</v>
      </c>
      <c r="G63" s="1">
        <v>1</v>
      </c>
      <c r="H63" s="1" t="s">
        <v>9626</v>
      </c>
      <c r="I63" s="1" t="s">
        <v>9755</v>
      </c>
      <c r="J63" s="1" t="s">
        <v>22</v>
      </c>
      <c r="K63" s="62">
        <v>2014</v>
      </c>
      <c r="L63" s="1" t="s">
        <v>10844</v>
      </c>
    </row>
    <row r="64" spans="1:12" ht="16.2">
      <c r="A64" s="1">
        <v>91</v>
      </c>
      <c r="B64" s="1" t="s">
        <v>14</v>
      </c>
      <c r="C64" s="1" t="s">
        <v>11357</v>
      </c>
      <c r="D64" s="76">
        <v>9781315884295</v>
      </c>
      <c r="E64" s="76">
        <v>9780415521628</v>
      </c>
      <c r="F64" s="1" t="s">
        <v>9913</v>
      </c>
      <c r="G64" s="1">
        <v>1</v>
      </c>
      <c r="H64" s="1" t="s">
        <v>9626</v>
      </c>
      <c r="I64" s="1" t="s">
        <v>10961</v>
      </c>
      <c r="J64" s="1" t="s">
        <v>22</v>
      </c>
      <c r="K64" s="62">
        <v>2014</v>
      </c>
      <c r="L64" s="1" t="s">
        <v>10962</v>
      </c>
    </row>
    <row r="65" spans="1:12" ht="16.2">
      <c r="A65" s="1">
        <v>99</v>
      </c>
      <c r="B65" s="1" t="s">
        <v>14</v>
      </c>
      <c r="C65" s="1" t="s">
        <v>11357</v>
      </c>
      <c r="D65" s="76">
        <v>9781315879857</v>
      </c>
      <c r="E65" s="76">
        <v>9781848721555</v>
      </c>
      <c r="F65" s="1" t="s">
        <v>9900</v>
      </c>
      <c r="G65" s="1">
        <v>1</v>
      </c>
      <c r="H65" s="1" t="s">
        <v>9626</v>
      </c>
      <c r="I65" s="1" t="s">
        <v>10972</v>
      </c>
      <c r="J65" s="1" t="s">
        <v>538</v>
      </c>
      <c r="K65" s="62">
        <v>2014</v>
      </c>
      <c r="L65" s="1" t="s">
        <v>10973</v>
      </c>
    </row>
    <row r="66" spans="1:12" ht="16.2">
      <c r="A66" s="1">
        <v>110</v>
      </c>
      <c r="B66" s="1" t="s">
        <v>14</v>
      </c>
      <c r="C66" s="1" t="s">
        <v>11357</v>
      </c>
      <c r="D66" s="76">
        <v>9780203761922</v>
      </c>
      <c r="E66" s="76">
        <v>9780415704601</v>
      </c>
      <c r="F66" s="1" t="s">
        <v>9739</v>
      </c>
      <c r="G66" s="1">
        <v>1</v>
      </c>
      <c r="H66" s="1" t="s">
        <v>9648</v>
      </c>
      <c r="I66" s="1" t="s">
        <v>9740</v>
      </c>
      <c r="J66" s="1" t="s">
        <v>22</v>
      </c>
      <c r="K66" s="62">
        <v>2014</v>
      </c>
      <c r="L66" s="1" t="s">
        <v>10987</v>
      </c>
    </row>
    <row r="67" spans="1:12" ht="16.2">
      <c r="A67" s="1">
        <v>123</v>
      </c>
      <c r="B67" s="1" t="s">
        <v>14</v>
      </c>
      <c r="C67" s="1" t="s">
        <v>11357</v>
      </c>
      <c r="D67" s="76">
        <v>9781315797298</v>
      </c>
      <c r="E67" s="76">
        <v>9780415616010</v>
      </c>
      <c r="F67" s="1" t="s">
        <v>9857</v>
      </c>
      <c r="G67" s="1">
        <v>1</v>
      </c>
      <c r="H67" s="1" t="s">
        <v>9648</v>
      </c>
      <c r="I67" s="1" t="s">
        <v>9858</v>
      </c>
      <c r="J67" s="1" t="s">
        <v>22</v>
      </c>
      <c r="K67" s="62">
        <v>2014</v>
      </c>
      <c r="L67" s="1" t="s">
        <v>11005</v>
      </c>
    </row>
    <row r="68" spans="1:12" ht="16.2">
      <c r="A68" s="1">
        <v>127</v>
      </c>
      <c r="B68" s="1" t="s">
        <v>14</v>
      </c>
      <c r="C68" s="1" t="s">
        <v>11357</v>
      </c>
      <c r="D68" s="76">
        <v>9781315832746</v>
      </c>
      <c r="E68" s="76">
        <v>9780415873710</v>
      </c>
      <c r="F68" s="1" t="s">
        <v>9884</v>
      </c>
      <c r="G68" s="1">
        <v>1</v>
      </c>
      <c r="H68" s="1" t="s">
        <v>9648</v>
      </c>
      <c r="I68" s="1" t="s">
        <v>9885</v>
      </c>
      <c r="J68" s="1" t="s">
        <v>22</v>
      </c>
      <c r="K68" s="62">
        <v>2014</v>
      </c>
      <c r="L68" s="1" t="s">
        <v>11009</v>
      </c>
    </row>
    <row r="69" spans="1:12" ht="16.2">
      <c r="A69" s="1">
        <v>56</v>
      </c>
      <c r="B69" s="1" t="s">
        <v>14</v>
      </c>
      <c r="C69" s="1" t="s">
        <v>11357</v>
      </c>
      <c r="D69" s="76">
        <v>9780203100288</v>
      </c>
      <c r="E69" s="76">
        <v>9781848720848</v>
      </c>
      <c r="F69" s="1" t="s">
        <v>9666</v>
      </c>
      <c r="G69" s="1">
        <v>1</v>
      </c>
      <c r="H69" s="1" t="s">
        <v>9626</v>
      </c>
      <c r="I69" s="1" t="s">
        <v>10914</v>
      </c>
      <c r="J69" s="1" t="s">
        <v>538</v>
      </c>
      <c r="K69" s="62">
        <v>2013</v>
      </c>
      <c r="L69" s="1" t="s">
        <v>10915</v>
      </c>
    </row>
    <row r="70" spans="1:12" ht="16.2">
      <c r="A70" s="1">
        <v>44</v>
      </c>
      <c r="B70" s="1" t="s">
        <v>14</v>
      </c>
      <c r="C70" s="1" t="s">
        <v>11358</v>
      </c>
      <c r="D70" s="76">
        <v>9781315848532</v>
      </c>
      <c r="E70" s="76">
        <v>9780415524568</v>
      </c>
      <c r="F70" s="1" t="s">
        <v>9889</v>
      </c>
      <c r="G70" s="1">
        <v>1</v>
      </c>
      <c r="H70" s="1" t="s">
        <v>9890</v>
      </c>
      <c r="I70" s="1" t="s">
        <v>9891</v>
      </c>
      <c r="J70" s="1" t="s">
        <v>22</v>
      </c>
      <c r="K70" s="62">
        <v>2015</v>
      </c>
      <c r="L70" s="1" t="s">
        <v>10898</v>
      </c>
    </row>
    <row r="71" spans="1:12" ht="16.2">
      <c r="A71" s="1">
        <v>124</v>
      </c>
      <c r="B71" s="1" t="s">
        <v>14</v>
      </c>
      <c r="C71" s="1" t="s">
        <v>11358</v>
      </c>
      <c r="D71" s="76">
        <v>9780203741887</v>
      </c>
      <c r="E71" s="76">
        <v>9780415854795</v>
      </c>
      <c r="F71" s="1" t="s">
        <v>9733</v>
      </c>
      <c r="G71" s="1">
        <v>1</v>
      </c>
      <c r="H71" s="1" t="s">
        <v>9626</v>
      </c>
      <c r="I71" s="1" t="s">
        <v>9734</v>
      </c>
      <c r="J71" s="1" t="s">
        <v>22</v>
      </c>
      <c r="K71" s="62">
        <v>2015</v>
      </c>
      <c r="L71" s="1" t="s">
        <v>11006</v>
      </c>
    </row>
    <row r="72" spans="1:12" ht="16.2">
      <c r="A72" s="1">
        <v>139</v>
      </c>
      <c r="B72" s="1" t="s">
        <v>14</v>
      </c>
      <c r="C72" s="1" t="s">
        <v>11358</v>
      </c>
      <c r="D72" s="76">
        <v>9781315818627</v>
      </c>
      <c r="E72" s="76">
        <v>9780415857383</v>
      </c>
      <c r="F72" s="1" t="s">
        <v>9880</v>
      </c>
      <c r="G72" s="1">
        <v>1</v>
      </c>
      <c r="H72" s="1" t="s">
        <v>9626</v>
      </c>
      <c r="I72" s="1" t="s">
        <v>9881</v>
      </c>
      <c r="J72" s="1" t="s">
        <v>22</v>
      </c>
      <c r="K72" s="62">
        <v>2014</v>
      </c>
      <c r="L72" s="1" t="s">
        <v>11024</v>
      </c>
    </row>
    <row r="73" spans="1:12" ht="16.2">
      <c r="A73" s="1">
        <v>96</v>
      </c>
      <c r="B73" s="1" t="s">
        <v>14</v>
      </c>
      <c r="C73" s="1" t="s">
        <v>11358</v>
      </c>
      <c r="D73" s="76">
        <v>9780203381618</v>
      </c>
      <c r="E73" s="76">
        <v>9780415830553</v>
      </c>
      <c r="F73" s="1" t="s">
        <v>9713</v>
      </c>
      <c r="G73" s="1">
        <v>1</v>
      </c>
      <c r="H73" s="1" t="s">
        <v>9626</v>
      </c>
      <c r="I73" s="1" t="s">
        <v>9714</v>
      </c>
      <c r="J73" s="1" t="s">
        <v>22</v>
      </c>
      <c r="K73" s="62">
        <v>2013</v>
      </c>
      <c r="L73" s="1" t="s">
        <v>10969</v>
      </c>
    </row>
    <row r="74" spans="1:12" ht="16.2">
      <c r="A74" s="1">
        <v>148</v>
      </c>
      <c r="B74" s="1" t="s">
        <v>14</v>
      </c>
      <c r="C74" s="1" t="s">
        <v>11358</v>
      </c>
      <c r="D74" s="76">
        <v>9780203083444</v>
      </c>
      <c r="E74" s="76">
        <v>9780415677004</v>
      </c>
      <c r="F74" s="1" t="s">
        <v>9652</v>
      </c>
      <c r="G74" s="1">
        <v>1</v>
      </c>
      <c r="H74" s="1" t="s">
        <v>9626</v>
      </c>
      <c r="I74" s="1" t="s">
        <v>9653</v>
      </c>
      <c r="J74" s="1" t="s">
        <v>22</v>
      </c>
      <c r="K74" s="62">
        <v>2013</v>
      </c>
      <c r="L74" s="1" t="s">
        <v>11038</v>
      </c>
    </row>
    <row r="75" spans="1:12" ht="16.2">
      <c r="A75" s="1">
        <v>42</v>
      </c>
      <c r="B75" s="1" t="s">
        <v>14</v>
      </c>
      <c r="C75" s="1" t="s">
        <v>11359</v>
      </c>
      <c r="D75" s="76">
        <v>9781315772257</v>
      </c>
      <c r="E75" s="76">
        <v>9781138778092</v>
      </c>
      <c r="F75" s="1" t="s">
        <v>9830</v>
      </c>
      <c r="G75" s="1">
        <v>1</v>
      </c>
      <c r="H75" s="1" t="s">
        <v>9626</v>
      </c>
      <c r="I75" s="1" t="s">
        <v>10895</v>
      </c>
      <c r="J75" s="1" t="s">
        <v>22</v>
      </c>
      <c r="K75" s="62">
        <v>2015</v>
      </c>
      <c r="L75" s="1" t="s">
        <v>10896</v>
      </c>
    </row>
    <row r="76" spans="1:12" ht="16.2">
      <c r="A76" s="1">
        <v>80</v>
      </c>
      <c r="B76" s="1" t="s">
        <v>14</v>
      </c>
      <c r="C76" s="1" t="s">
        <v>11359</v>
      </c>
      <c r="D76" s="76">
        <v>9781315794747</v>
      </c>
      <c r="E76" s="76">
        <v>9781138014428</v>
      </c>
      <c r="F76" s="1" t="s">
        <v>10947</v>
      </c>
      <c r="G76" s="1">
        <v>1</v>
      </c>
      <c r="H76" s="1" t="s">
        <v>9626</v>
      </c>
      <c r="I76" s="1" t="s">
        <v>9852</v>
      </c>
      <c r="J76" s="1" t="s">
        <v>22</v>
      </c>
      <c r="K76" s="62">
        <v>2015</v>
      </c>
      <c r="L76" s="1" t="s">
        <v>10948</v>
      </c>
    </row>
    <row r="77" spans="1:12" ht="16.2">
      <c r="A77" s="1">
        <v>1</v>
      </c>
      <c r="B77" s="1" t="s">
        <v>14</v>
      </c>
      <c r="C77" s="1" t="s">
        <v>11359</v>
      </c>
      <c r="D77" s="76">
        <v>9781315887081</v>
      </c>
      <c r="E77" s="76">
        <v>9780415815567</v>
      </c>
      <c r="F77" s="1" t="s">
        <v>9917</v>
      </c>
      <c r="G77" s="1">
        <v>1</v>
      </c>
      <c r="H77" s="1" t="s">
        <v>9626</v>
      </c>
      <c r="I77" s="1" t="s">
        <v>10838</v>
      </c>
      <c r="J77" s="1" t="s">
        <v>22</v>
      </c>
      <c r="K77" s="62">
        <v>2014</v>
      </c>
      <c r="L77" s="1" t="s">
        <v>10839</v>
      </c>
    </row>
    <row r="78" spans="1:12" ht="16.2">
      <c r="A78" s="1">
        <v>54</v>
      </c>
      <c r="B78" s="1" t="s">
        <v>14</v>
      </c>
      <c r="C78" s="1" t="s">
        <v>11359</v>
      </c>
      <c r="D78" s="76">
        <v>9780203583951</v>
      </c>
      <c r="E78" s="76">
        <v>9780415817592</v>
      </c>
      <c r="F78" s="1" t="s">
        <v>9725</v>
      </c>
      <c r="G78" s="1">
        <v>1</v>
      </c>
      <c r="H78" s="1" t="s">
        <v>9626</v>
      </c>
      <c r="I78" s="1" t="s">
        <v>10911</v>
      </c>
      <c r="J78" s="1" t="s">
        <v>22</v>
      </c>
      <c r="K78" s="62">
        <v>2014</v>
      </c>
      <c r="L78" s="1" t="s">
        <v>10912</v>
      </c>
    </row>
    <row r="79" spans="1:12" ht="16.2">
      <c r="A79" s="1">
        <v>108</v>
      </c>
      <c r="B79" s="1" t="s">
        <v>14</v>
      </c>
      <c r="C79" s="1" t="s">
        <v>11359</v>
      </c>
      <c r="D79" s="76">
        <v>9781315764313</v>
      </c>
      <c r="E79" s="76">
        <v>9780415814034</v>
      </c>
      <c r="F79" s="1" t="s">
        <v>9818</v>
      </c>
      <c r="G79" s="1">
        <v>1</v>
      </c>
      <c r="H79" s="1" t="s">
        <v>9626</v>
      </c>
      <c r="I79" s="1" t="s">
        <v>9819</v>
      </c>
      <c r="J79" s="1" t="s">
        <v>22</v>
      </c>
      <c r="K79" s="62">
        <v>2014</v>
      </c>
      <c r="L79" s="1" t="s">
        <v>10985</v>
      </c>
    </row>
    <row r="80" spans="1:12" ht="16.2">
      <c r="A80" s="1">
        <v>121</v>
      </c>
      <c r="B80" s="1" t="s">
        <v>14</v>
      </c>
      <c r="C80" s="1" t="s">
        <v>11359</v>
      </c>
      <c r="D80" s="76">
        <v>9780203749425</v>
      </c>
      <c r="E80" s="76">
        <v>9780415899611</v>
      </c>
      <c r="F80" s="1" t="s">
        <v>9735</v>
      </c>
      <c r="G80" s="1">
        <v>1</v>
      </c>
      <c r="H80" s="1" t="s">
        <v>9626</v>
      </c>
      <c r="I80" s="1" t="s">
        <v>11002</v>
      </c>
      <c r="J80" s="1" t="s">
        <v>22</v>
      </c>
      <c r="K80" s="62">
        <v>2014</v>
      </c>
      <c r="L80" s="1" t="s">
        <v>11003</v>
      </c>
    </row>
    <row r="81" spans="1:12" ht="16.2">
      <c r="A81" s="1">
        <v>4</v>
      </c>
      <c r="B81" s="1" t="s">
        <v>14</v>
      </c>
      <c r="C81" s="1" t="s">
        <v>11359</v>
      </c>
      <c r="D81" s="76">
        <v>9780203796955</v>
      </c>
      <c r="E81" s="76">
        <v>9781857436839</v>
      </c>
      <c r="F81" s="1" t="s">
        <v>9747</v>
      </c>
      <c r="G81" s="1">
        <v>1</v>
      </c>
      <c r="H81" s="1" t="s">
        <v>9748</v>
      </c>
      <c r="I81" s="1" t="s">
        <v>9749</v>
      </c>
      <c r="J81" s="1" t="s">
        <v>22</v>
      </c>
      <c r="K81" s="62">
        <v>2013</v>
      </c>
      <c r="L81" s="1" t="s">
        <v>10843</v>
      </c>
    </row>
    <row r="82" spans="1:12" ht="16.2">
      <c r="A82" s="1">
        <v>79</v>
      </c>
      <c r="B82" s="1" t="s">
        <v>14</v>
      </c>
      <c r="C82" s="1" t="s">
        <v>11360</v>
      </c>
      <c r="D82" s="76">
        <v>9781315813769</v>
      </c>
      <c r="E82" s="76">
        <v>9780415743259</v>
      </c>
      <c r="F82" s="1" t="s">
        <v>9864</v>
      </c>
      <c r="G82" s="1">
        <v>1</v>
      </c>
      <c r="H82" s="1" t="s">
        <v>9648</v>
      </c>
      <c r="I82" s="1" t="s">
        <v>9865</v>
      </c>
      <c r="J82" s="1" t="s">
        <v>22</v>
      </c>
      <c r="K82" s="62">
        <v>2015</v>
      </c>
      <c r="L82" s="1" t="s">
        <v>10946</v>
      </c>
    </row>
    <row r="83" spans="1:12" ht="16.2">
      <c r="A83" s="1">
        <v>31</v>
      </c>
      <c r="B83" s="1" t="s">
        <v>14</v>
      </c>
      <c r="C83" s="1" t="s">
        <v>11360</v>
      </c>
      <c r="D83" s="76">
        <v>9780203104514</v>
      </c>
      <c r="E83" s="76">
        <v>9780415614771</v>
      </c>
      <c r="F83" s="1" t="s">
        <v>9669</v>
      </c>
      <c r="G83" s="1">
        <v>1</v>
      </c>
      <c r="H83" s="1" t="s">
        <v>9626</v>
      </c>
      <c r="I83" s="1" t="s">
        <v>9670</v>
      </c>
      <c r="J83" s="1" t="s">
        <v>22</v>
      </c>
      <c r="K83" s="62">
        <v>2013</v>
      </c>
      <c r="L83" s="1" t="s">
        <v>10882</v>
      </c>
    </row>
    <row r="84" spans="1:12" ht="16.2">
      <c r="A84" s="1">
        <v>2</v>
      </c>
      <c r="B84" s="1" t="s">
        <v>14</v>
      </c>
      <c r="C84" s="1" t="s">
        <v>11361</v>
      </c>
      <c r="D84" s="76">
        <v>9780203737569</v>
      </c>
      <c r="E84" s="76">
        <v>9780415855280</v>
      </c>
      <c r="F84" s="1" t="s">
        <v>9731</v>
      </c>
      <c r="G84" s="1">
        <v>1</v>
      </c>
      <c r="H84" s="1" t="s">
        <v>9626</v>
      </c>
      <c r="I84" s="1" t="s">
        <v>10840</v>
      </c>
      <c r="J84" s="1" t="s">
        <v>22</v>
      </c>
      <c r="K84" s="62">
        <v>2015</v>
      </c>
      <c r="L84" s="1" t="s">
        <v>10841</v>
      </c>
    </row>
    <row r="85" spans="1:12" ht="16.2">
      <c r="A85" s="1">
        <v>97</v>
      </c>
      <c r="B85" s="1" t="s">
        <v>14</v>
      </c>
      <c r="C85" s="1" t="s">
        <v>11361</v>
      </c>
      <c r="D85" s="76">
        <v>9781315733036</v>
      </c>
      <c r="E85" s="76">
        <v>9780415637404</v>
      </c>
      <c r="F85" s="1" t="s">
        <v>9774</v>
      </c>
      <c r="G85" s="1">
        <v>1</v>
      </c>
      <c r="H85" s="1" t="s">
        <v>9626</v>
      </c>
      <c r="I85" s="1" t="s">
        <v>9775</v>
      </c>
      <c r="J85" s="1" t="s">
        <v>22</v>
      </c>
      <c r="K85" s="62">
        <v>2015</v>
      </c>
      <c r="L85" s="1" t="s">
        <v>10970</v>
      </c>
    </row>
    <row r="86" spans="1:12" ht="16.2">
      <c r="A86" s="1">
        <v>104</v>
      </c>
      <c r="B86" s="1" t="s">
        <v>14</v>
      </c>
      <c r="C86" s="1" t="s">
        <v>11361</v>
      </c>
      <c r="D86" s="76">
        <v>9781315815275</v>
      </c>
      <c r="E86" s="76">
        <v>9780415665209</v>
      </c>
      <c r="F86" s="1" t="s">
        <v>9872</v>
      </c>
      <c r="G86" s="1">
        <v>1</v>
      </c>
      <c r="H86" s="1" t="s">
        <v>9629</v>
      </c>
      <c r="I86" s="1" t="s">
        <v>9873</v>
      </c>
      <c r="J86" s="1" t="s">
        <v>22</v>
      </c>
      <c r="K86" s="62">
        <v>2015</v>
      </c>
      <c r="L86" s="1" t="s">
        <v>10979</v>
      </c>
    </row>
    <row r="87" spans="1:12" ht="16.2">
      <c r="A87" s="1">
        <v>34</v>
      </c>
      <c r="B87" s="1" t="s">
        <v>14</v>
      </c>
      <c r="C87" s="1" t="s">
        <v>11361</v>
      </c>
      <c r="D87" s="76">
        <v>9780203093542</v>
      </c>
      <c r="E87" s="76">
        <v>9780415635387</v>
      </c>
      <c r="F87" s="1" t="s">
        <v>9656</v>
      </c>
      <c r="G87" s="1">
        <v>1</v>
      </c>
      <c r="H87" s="1" t="s">
        <v>9626</v>
      </c>
      <c r="I87" s="1" t="s">
        <v>9657</v>
      </c>
      <c r="J87" s="1" t="s">
        <v>22</v>
      </c>
      <c r="K87" s="62">
        <v>2014</v>
      </c>
      <c r="L87" s="1" t="s">
        <v>10885</v>
      </c>
    </row>
    <row r="88" spans="1:12" ht="16.2">
      <c r="A88" s="1">
        <v>81</v>
      </c>
      <c r="B88" s="1" t="s">
        <v>14</v>
      </c>
      <c r="C88" s="1" t="s">
        <v>11361</v>
      </c>
      <c r="D88" s="76">
        <v>9781315882468</v>
      </c>
      <c r="E88" s="76">
        <v>9780415533850</v>
      </c>
      <c r="F88" s="1" t="s">
        <v>9904</v>
      </c>
      <c r="G88" s="1">
        <v>1</v>
      </c>
      <c r="H88" s="1" t="s">
        <v>9626</v>
      </c>
      <c r="I88" s="1" t="s">
        <v>1894</v>
      </c>
      <c r="J88" s="1" t="s">
        <v>22</v>
      </c>
      <c r="K88" s="62">
        <v>2014</v>
      </c>
      <c r="L88" s="1" t="s">
        <v>10949</v>
      </c>
    </row>
    <row r="89" spans="1:12" ht="16.2">
      <c r="A89" s="1">
        <v>119</v>
      </c>
      <c r="B89" s="1" t="s">
        <v>14</v>
      </c>
      <c r="C89" s="1" t="s">
        <v>11361</v>
      </c>
      <c r="D89" s="76">
        <v>9780203754221</v>
      </c>
      <c r="E89" s="76">
        <v>9780415844239</v>
      </c>
      <c r="F89" s="1" t="s">
        <v>9737</v>
      </c>
      <c r="G89" s="1">
        <v>1</v>
      </c>
      <c r="H89" s="1" t="s">
        <v>9626</v>
      </c>
      <c r="I89" s="1" t="s">
        <v>9738</v>
      </c>
      <c r="J89" s="1" t="s">
        <v>22</v>
      </c>
      <c r="K89" s="62">
        <v>2014</v>
      </c>
      <c r="L89" s="1" t="s">
        <v>11000</v>
      </c>
    </row>
    <row r="90" spans="1:12" ht="16.2">
      <c r="A90" s="1">
        <v>100</v>
      </c>
      <c r="B90" s="1" t="s">
        <v>14</v>
      </c>
      <c r="C90" s="1" t="s">
        <v>11361</v>
      </c>
      <c r="D90" s="76">
        <v>9780203586563</v>
      </c>
      <c r="E90" s="76">
        <v>9781848720961</v>
      </c>
      <c r="F90" s="1" t="s">
        <v>9727</v>
      </c>
      <c r="G90" s="1">
        <v>1</v>
      </c>
      <c r="H90" s="1" t="s">
        <v>9626</v>
      </c>
      <c r="I90" s="1" t="s">
        <v>10974</v>
      </c>
      <c r="J90" s="1" t="s">
        <v>538</v>
      </c>
      <c r="K90" s="62">
        <v>2013</v>
      </c>
      <c r="L90" s="1" t="s">
        <v>10975</v>
      </c>
    </row>
    <row r="91" spans="1:12" ht="16.2">
      <c r="A91" s="1">
        <v>138</v>
      </c>
      <c r="B91" s="1" t="s">
        <v>14</v>
      </c>
      <c r="C91" s="1" t="s">
        <v>11361</v>
      </c>
      <c r="D91" s="76">
        <v>9780203082171</v>
      </c>
      <c r="E91" s="76">
        <v>9781841698748</v>
      </c>
      <c r="F91" s="1" t="s">
        <v>9647</v>
      </c>
      <c r="G91" s="1">
        <v>1</v>
      </c>
      <c r="H91" s="1" t="s">
        <v>9648</v>
      </c>
      <c r="I91" s="1" t="s">
        <v>9649</v>
      </c>
      <c r="J91" s="1" t="s">
        <v>538</v>
      </c>
      <c r="K91" s="62">
        <v>2013</v>
      </c>
      <c r="L91" s="1" t="s">
        <v>11023</v>
      </c>
    </row>
    <row r="92" spans="1:12" ht="16.2">
      <c r="A92" s="1">
        <v>128</v>
      </c>
      <c r="B92" s="1" t="s">
        <v>14</v>
      </c>
      <c r="C92" s="1" t="s">
        <v>11361</v>
      </c>
      <c r="D92" s="76">
        <v>9780203122259</v>
      </c>
      <c r="E92" s="76">
        <v>9780415890359</v>
      </c>
      <c r="F92" s="1" t="s">
        <v>9690</v>
      </c>
      <c r="G92" s="1">
        <v>1</v>
      </c>
      <c r="H92" s="1" t="s">
        <v>9626</v>
      </c>
      <c r="I92" s="1" t="s">
        <v>9691</v>
      </c>
      <c r="J92" s="1" t="s">
        <v>22</v>
      </c>
      <c r="K92" s="62">
        <v>2012</v>
      </c>
      <c r="L92" s="1" t="s">
        <v>11010</v>
      </c>
    </row>
    <row r="93" spans="1:12" ht="16.2">
      <c r="A93" s="1">
        <v>12</v>
      </c>
      <c r="B93" s="1" t="s">
        <v>14</v>
      </c>
      <c r="C93" s="1" t="s">
        <v>11362</v>
      </c>
      <c r="D93" s="76">
        <v>9780203393147</v>
      </c>
      <c r="E93" s="76">
        <v>9780415535229</v>
      </c>
      <c r="F93" s="1" t="s">
        <v>9715</v>
      </c>
      <c r="G93" s="1">
        <v>1</v>
      </c>
      <c r="H93" s="1" t="s">
        <v>9626</v>
      </c>
      <c r="I93" s="1" t="s">
        <v>9716</v>
      </c>
      <c r="J93" s="1" t="s">
        <v>22</v>
      </c>
      <c r="K93" s="62">
        <v>2015</v>
      </c>
      <c r="L93" s="1" t="s">
        <v>10854</v>
      </c>
    </row>
    <row r="94" spans="1:12" ht="16.2">
      <c r="A94" s="1">
        <v>55</v>
      </c>
      <c r="B94" s="1" t="s">
        <v>14</v>
      </c>
      <c r="C94" s="1" t="s">
        <v>11362</v>
      </c>
      <c r="D94" s="76">
        <v>9781315733517</v>
      </c>
      <c r="E94" s="76">
        <v>9781138839298</v>
      </c>
      <c r="F94" s="1" t="s">
        <v>9776</v>
      </c>
      <c r="G94" s="1">
        <v>1</v>
      </c>
      <c r="H94" s="1" t="s">
        <v>9626</v>
      </c>
      <c r="I94" s="1" t="s">
        <v>348</v>
      </c>
      <c r="J94" s="1" t="s">
        <v>22</v>
      </c>
      <c r="K94" s="62">
        <v>2015</v>
      </c>
      <c r="L94" s="1" t="s">
        <v>10913</v>
      </c>
    </row>
    <row r="95" spans="1:12" ht="16.2">
      <c r="A95" s="1">
        <v>76</v>
      </c>
      <c r="B95" s="1" t="s">
        <v>14</v>
      </c>
      <c r="C95" s="1" t="s">
        <v>11362</v>
      </c>
      <c r="D95" s="76">
        <v>9780203766477</v>
      </c>
      <c r="E95" s="76">
        <v>9780415841351</v>
      </c>
      <c r="F95" s="1" t="s">
        <v>9743</v>
      </c>
      <c r="G95" s="1">
        <v>1</v>
      </c>
      <c r="H95" s="1" t="s">
        <v>9626</v>
      </c>
      <c r="I95" s="1" t="s">
        <v>9744</v>
      </c>
      <c r="J95" s="1" t="s">
        <v>22</v>
      </c>
      <c r="K95" s="62">
        <v>2015</v>
      </c>
      <c r="L95" s="1" t="s">
        <v>10943</v>
      </c>
    </row>
    <row r="96" spans="1:12" ht="16.2">
      <c r="A96" s="1">
        <v>114</v>
      </c>
      <c r="B96" s="1" t="s">
        <v>14</v>
      </c>
      <c r="C96" s="1" t="s">
        <v>11362</v>
      </c>
      <c r="D96" s="76">
        <v>9781315815190</v>
      </c>
      <c r="E96" s="76">
        <v>9780415739153</v>
      </c>
      <c r="F96" s="1" t="s">
        <v>9870</v>
      </c>
      <c r="G96" s="1">
        <v>1</v>
      </c>
      <c r="H96" s="1" t="s">
        <v>9626</v>
      </c>
      <c r="I96" s="1" t="s">
        <v>10993</v>
      </c>
      <c r="J96" s="1" t="s">
        <v>22</v>
      </c>
      <c r="K96" s="62">
        <v>2015</v>
      </c>
      <c r="L96" s="1" t="s">
        <v>10994</v>
      </c>
    </row>
    <row r="97" spans="1:12" ht="16.2">
      <c r="A97" s="1">
        <v>53</v>
      </c>
      <c r="B97" s="1" t="s">
        <v>14</v>
      </c>
      <c r="C97" s="1" t="s">
        <v>11362</v>
      </c>
      <c r="D97" s="76">
        <v>9780203136225</v>
      </c>
      <c r="E97" s="76">
        <v>9780415544832</v>
      </c>
      <c r="F97" s="1" t="s">
        <v>9709</v>
      </c>
      <c r="G97" s="1">
        <v>1</v>
      </c>
      <c r="H97" s="1" t="s">
        <v>9626</v>
      </c>
      <c r="I97" s="1" t="s">
        <v>9710</v>
      </c>
      <c r="J97" s="1" t="s">
        <v>22</v>
      </c>
      <c r="K97" s="62">
        <v>2014</v>
      </c>
      <c r="L97" s="1" t="s">
        <v>10910</v>
      </c>
    </row>
    <row r="98" spans="1:12" ht="16.2">
      <c r="A98" s="1">
        <v>136</v>
      </c>
      <c r="B98" s="1" t="s">
        <v>14</v>
      </c>
      <c r="C98" s="1" t="s">
        <v>11362</v>
      </c>
      <c r="D98" s="76">
        <v>9780203828588</v>
      </c>
      <c r="E98" s="76">
        <v>9781848729445</v>
      </c>
      <c r="F98" s="1" t="s">
        <v>9758</v>
      </c>
      <c r="G98" s="1">
        <v>1</v>
      </c>
      <c r="H98" s="1" t="s">
        <v>9648</v>
      </c>
      <c r="I98" s="1" t="s">
        <v>11020</v>
      </c>
      <c r="J98" s="1" t="s">
        <v>22</v>
      </c>
      <c r="K98" s="62">
        <v>2012</v>
      </c>
      <c r="L98" s="1" t="s">
        <v>11021</v>
      </c>
    </row>
    <row r="99" spans="1:12" ht="16.2">
      <c r="A99" s="1">
        <v>94</v>
      </c>
      <c r="B99" s="1" t="s">
        <v>14</v>
      </c>
      <c r="C99" s="1" t="s">
        <v>11363</v>
      </c>
      <c r="D99" s="76">
        <v>9780203503461</v>
      </c>
      <c r="E99" s="76">
        <v>9780415545488</v>
      </c>
      <c r="F99" s="1" t="s">
        <v>9718</v>
      </c>
      <c r="G99" s="1">
        <v>1</v>
      </c>
      <c r="H99" s="1" t="s">
        <v>9626</v>
      </c>
      <c r="I99" s="1" t="s">
        <v>9719</v>
      </c>
      <c r="J99" s="1" t="s">
        <v>22</v>
      </c>
      <c r="K99" s="62">
        <v>2014</v>
      </c>
      <c r="L99" s="1" t="s">
        <v>10967</v>
      </c>
    </row>
    <row r="100" spans="1:12" ht="16.2">
      <c r="A100" s="1">
        <v>3</v>
      </c>
      <c r="B100" s="1" t="s">
        <v>14</v>
      </c>
      <c r="C100" s="1" t="s">
        <v>11364</v>
      </c>
      <c r="D100" s="76">
        <v>9781315732121</v>
      </c>
      <c r="E100" s="76">
        <v>9781138840966</v>
      </c>
      <c r="F100" s="1" t="s">
        <v>9772</v>
      </c>
      <c r="G100" s="1">
        <v>1</v>
      </c>
      <c r="H100" s="1" t="s">
        <v>9626</v>
      </c>
      <c r="I100" s="1" t="s">
        <v>9773</v>
      </c>
      <c r="J100" s="1" t="s">
        <v>7190</v>
      </c>
      <c r="K100" s="62">
        <v>2015</v>
      </c>
      <c r="L100" s="1" t="s">
        <v>10842</v>
      </c>
    </row>
    <row r="101" spans="1:12" ht="16.2">
      <c r="A101" s="1">
        <v>13</v>
      </c>
      <c r="B101" s="1" t="s">
        <v>14</v>
      </c>
      <c r="C101" s="1" t="s">
        <v>11364</v>
      </c>
      <c r="D101" s="76">
        <v>9781315772325</v>
      </c>
      <c r="E101" s="76">
        <v>9781138777934</v>
      </c>
      <c r="F101" s="1" t="s">
        <v>10855</v>
      </c>
      <c r="G101" s="1">
        <v>1</v>
      </c>
      <c r="H101" s="1" t="s">
        <v>9626</v>
      </c>
      <c r="I101" s="1" t="s">
        <v>9833</v>
      </c>
      <c r="J101" s="1" t="s">
        <v>7190</v>
      </c>
      <c r="K101" s="62">
        <v>2015</v>
      </c>
      <c r="L101" s="1" t="s">
        <v>10856</v>
      </c>
    </row>
    <row r="102" spans="1:12" ht="16.2">
      <c r="A102" s="1">
        <v>15</v>
      </c>
      <c r="B102" s="1" t="s">
        <v>14</v>
      </c>
      <c r="C102" s="1" t="s">
        <v>11364</v>
      </c>
      <c r="D102" s="76">
        <v>9781315817330</v>
      </c>
      <c r="E102" s="76">
        <v>9780415537582</v>
      </c>
      <c r="F102" s="1" t="s">
        <v>9874</v>
      </c>
      <c r="G102" s="1">
        <v>1</v>
      </c>
      <c r="H102" s="1" t="s">
        <v>9626</v>
      </c>
      <c r="I102" s="1" t="s">
        <v>9875</v>
      </c>
      <c r="J102" s="1" t="s">
        <v>22</v>
      </c>
      <c r="K102" s="62">
        <v>2015</v>
      </c>
      <c r="L102" s="1" t="s">
        <v>10859</v>
      </c>
    </row>
    <row r="103" spans="1:12" ht="16.2">
      <c r="A103" s="1">
        <v>23</v>
      </c>
      <c r="B103" s="1" t="s">
        <v>14</v>
      </c>
      <c r="C103" s="1" t="s">
        <v>11364</v>
      </c>
      <c r="D103" s="76">
        <v>9781315764771</v>
      </c>
      <c r="E103" s="76">
        <v>9780415725347</v>
      </c>
      <c r="F103" s="1" t="s">
        <v>9820</v>
      </c>
      <c r="G103" s="1">
        <v>1</v>
      </c>
      <c r="H103" s="1" t="s">
        <v>9626</v>
      </c>
      <c r="I103" s="1" t="s">
        <v>10869</v>
      </c>
      <c r="J103" s="1" t="s">
        <v>22</v>
      </c>
      <c r="K103" s="62">
        <v>2015</v>
      </c>
      <c r="L103" s="1" t="s">
        <v>10870</v>
      </c>
    </row>
    <row r="104" spans="1:12" ht="16.2">
      <c r="A104" s="1">
        <v>24</v>
      </c>
      <c r="B104" s="1" t="s">
        <v>14</v>
      </c>
      <c r="C104" s="1" t="s">
        <v>11364</v>
      </c>
      <c r="D104" s="76">
        <v>9781315740652</v>
      </c>
      <c r="E104" s="76">
        <v>9780415725323</v>
      </c>
      <c r="F104" s="1" t="s">
        <v>9787</v>
      </c>
      <c r="G104" s="1">
        <v>1</v>
      </c>
      <c r="H104" s="1" t="s">
        <v>9626</v>
      </c>
      <c r="I104" s="1" t="s">
        <v>10871</v>
      </c>
      <c r="J104" s="1" t="s">
        <v>22</v>
      </c>
      <c r="K104" s="62">
        <v>2015</v>
      </c>
      <c r="L104" s="1" t="s">
        <v>10872</v>
      </c>
    </row>
    <row r="105" spans="1:12" ht="16.2">
      <c r="A105" s="1">
        <v>32</v>
      </c>
      <c r="B105" s="1" t="s">
        <v>14</v>
      </c>
      <c r="C105" s="1" t="s">
        <v>11364</v>
      </c>
      <c r="D105" s="76">
        <v>9781315738048</v>
      </c>
      <c r="E105" s="76">
        <v>9780415585484</v>
      </c>
      <c r="F105" s="1" t="s">
        <v>9785</v>
      </c>
      <c r="G105" s="1">
        <v>1</v>
      </c>
      <c r="H105" s="1" t="s">
        <v>9626</v>
      </c>
      <c r="I105" s="1" t="s">
        <v>9786</v>
      </c>
      <c r="J105" s="1" t="s">
        <v>22</v>
      </c>
      <c r="K105" s="62">
        <v>2015</v>
      </c>
      <c r="L105" s="1" t="s">
        <v>10883</v>
      </c>
    </row>
    <row r="106" spans="1:12" ht="16.2">
      <c r="A106" s="1">
        <v>46</v>
      </c>
      <c r="B106" s="1" t="s">
        <v>14</v>
      </c>
      <c r="C106" s="1" t="s">
        <v>11364</v>
      </c>
      <c r="D106" s="76">
        <v>9781315813226</v>
      </c>
      <c r="E106" s="76">
        <v>9780415744058</v>
      </c>
      <c r="F106" s="1" t="s">
        <v>9861</v>
      </c>
      <c r="G106" s="1">
        <v>1</v>
      </c>
      <c r="H106" s="1" t="s">
        <v>9626</v>
      </c>
      <c r="I106" s="1" t="s">
        <v>10900</v>
      </c>
      <c r="J106" s="1" t="s">
        <v>22</v>
      </c>
      <c r="K106" s="62">
        <v>2015</v>
      </c>
      <c r="L106" s="1" t="s">
        <v>10901</v>
      </c>
    </row>
    <row r="107" spans="1:12" ht="16.2">
      <c r="A107" s="1">
        <v>49</v>
      </c>
      <c r="B107" s="1" t="s">
        <v>14</v>
      </c>
      <c r="C107" s="1" t="s">
        <v>11364</v>
      </c>
      <c r="D107" s="76">
        <v>9781315748030</v>
      </c>
      <c r="E107" s="76">
        <v>9781138813618</v>
      </c>
      <c r="F107" s="1" t="s">
        <v>9797</v>
      </c>
      <c r="G107" s="1">
        <v>1</v>
      </c>
      <c r="H107" s="1" t="s">
        <v>9626</v>
      </c>
      <c r="I107" s="1" t="s">
        <v>10905</v>
      </c>
      <c r="J107" s="1" t="s">
        <v>22</v>
      </c>
      <c r="K107" s="62">
        <v>2015</v>
      </c>
      <c r="L107" s="1" t="s">
        <v>10906</v>
      </c>
    </row>
    <row r="108" spans="1:12" ht="16.2">
      <c r="A108" s="1">
        <v>58</v>
      </c>
      <c r="B108" s="1" t="s">
        <v>14</v>
      </c>
      <c r="C108" s="1" t="s">
        <v>11364</v>
      </c>
      <c r="D108" s="76">
        <v>9781315770765</v>
      </c>
      <c r="E108" s="76">
        <v>9780415725255</v>
      </c>
      <c r="F108" s="1" t="s">
        <v>9828</v>
      </c>
      <c r="G108" s="1">
        <v>1</v>
      </c>
      <c r="H108" s="1" t="s">
        <v>9626</v>
      </c>
      <c r="I108" s="1" t="s">
        <v>9829</v>
      </c>
      <c r="J108" s="1" t="s">
        <v>22</v>
      </c>
      <c r="K108" s="62">
        <v>2015</v>
      </c>
      <c r="L108" s="1" t="s">
        <v>10918</v>
      </c>
    </row>
    <row r="109" spans="1:12" ht="16.2">
      <c r="A109" s="1">
        <v>60</v>
      </c>
      <c r="B109" s="1" t="s">
        <v>14</v>
      </c>
      <c r="C109" s="1" t="s">
        <v>11364</v>
      </c>
      <c r="D109" s="76">
        <v>9781315796659</v>
      </c>
      <c r="E109" s="76">
        <v>9780415840712</v>
      </c>
      <c r="F109" s="1" t="s">
        <v>9853</v>
      </c>
      <c r="G109" s="1">
        <v>1</v>
      </c>
      <c r="H109" s="1" t="s">
        <v>9626</v>
      </c>
      <c r="I109" s="1" t="s">
        <v>9854</v>
      </c>
      <c r="J109" s="1" t="s">
        <v>22</v>
      </c>
      <c r="K109" s="62">
        <v>2015</v>
      </c>
      <c r="L109" s="1" t="s">
        <v>10920</v>
      </c>
    </row>
    <row r="110" spans="1:12" ht="16.2">
      <c r="A110" s="1">
        <v>77</v>
      </c>
      <c r="B110" s="1" t="s">
        <v>14</v>
      </c>
      <c r="C110" s="1" t="s">
        <v>11364</v>
      </c>
      <c r="D110" s="76">
        <v>9781315770758</v>
      </c>
      <c r="E110" s="76">
        <v>9780415717717</v>
      </c>
      <c r="F110" s="1" t="s">
        <v>9826</v>
      </c>
      <c r="G110" s="1">
        <v>1</v>
      </c>
      <c r="H110" s="1" t="s">
        <v>9626</v>
      </c>
      <c r="I110" s="1" t="s">
        <v>9101</v>
      </c>
      <c r="J110" s="1" t="s">
        <v>22</v>
      </c>
      <c r="K110" s="62">
        <v>2015</v>
      </c>
      <c r="L110" s="1" t="s">
        <v>10944</v>
      </c>
    </row>
    <row r="111" spans="1:12" ht="16.2">
      <c r="A111" s="1">
        <v>78</v>
      </c>
      <c r="B111" s="1" t="s">
        <v>14</v>
      </c>
      <c r="C111" s="1" t="s">
        <v>11364</v>
      </c>
      <c r="D111" s="76">
        <v>9781315778174</v>
      </c>
      <c r="E111" s="76">
        <v>9781138020818</v>
      </c>
      <c r="F111" s="1" t="s">
        <v>9840</v>
      </c>
      <c r="G111" s="1">
        <v>1</v>
      </c>
      <c r="H111" s="1" t="s">
        <v>9626</v>
      </c>
      <c r="I111" s="1" t="s">
        <v>9841</v>
      </c>
      <c r="J111" s="1" t="s">
        <v>22</v>
      </c>
      <c r="K111" s="62">
        <v>2015</v>
      </c>
      <c r="L111" s="1" t="s">
        <v>10945</v>
      </c>
    </row>
    <row r="112" spans="1:12" ht="16.2">
      <c r="A112" s="1">
        <v>83</v>
      </c>
      <c r="B112" s="1" t="s">
        <v>14</v>
      </c>
      <c r="C112" s="1" t="s">
        <v>11364</v>
      </c>
      <c r="D112" s="76">
        <v>9781315752570</v>
      </c>
      <c r="E112" s="76">
        <v>9780415665926</v>
      </c>
      <c r="F112" s="1" t="s">
        <v>9802</v>
      </c>
      <c r="G112" s="1">
        <v>1</v>
      </c>
      <c r="H112" s="1" t="s">
        <v>9626</v>
      </c>
      <c r="I112" s="1" t="s">
        <v>9803</v>
      </c>
      <c r="J112" s="1" t="s">
        <v>22</v>
      </c>
      <c r="K112" s="62">
        <v>2015</v>
      </c>
      <c r="L112" s="1" t="s">
        <v>10951</v>
      </c>
    </row>
    <row r="113" spans="1:12" ht="16.2">
      <c r="A113" s="1">
        <v>141</v>
      </c>
      <c r="B113" s="1" t="s">
        <v>14</v>
      </c>
      <c r="C113" s="1" t="s">
        <v>11364</v>
      </c>
      <c r="D113" s="76">
        <v>9781315757018</v>
      </c>
      <c r="E113" s="76">
        <v>9781138797604</v>
      </c>
      <c r="F113" s="1" t="s">
        <v>9806</v>
      </c>
      <c r="G113" s="1">
        <v>1</v>
      </c>
      <c r="H113" s="1" t="s">
        <v>9626</v>
      </c>
      <c r="I113" s="1" t="s">
        <v>11027</v>
      </c>
      <c r="J113" s="1" t="s">
        <v>22</v>
      </c>
      <c r="K113" s="62">
        <v>2015</v>
      </c>
      <c r="L113" s="1" t="s">
        <v>11028</v>
      </c>
    </row>
    <row r="114" spans="1:12" ht="16.2">
      <c r="A114" s="1">
        <v>147</v>
      </c>
      <c r="B114" s="1" t="s">
        <v>14</v>
      </c>
      <c r="C114" s="1" t="s">
        <v>11364</v>
      </c>
      <c r="D114" s="76">
        <v>9781315757209</v>
      </c>
      <c r="E114" s="76">
        <v>9781138797291</v>
      </c>
      <c r="F114" s="1" t="s">
        <v>9808</v>
      </c>
      <c r="G114" s="1">
        <v>1</v>
      </c>
      <c r="H114" s="1" t="s">
        <v>9626</v>
      </c>
      <c r="I114" s="1" t="s">
        <v>9809</v>
      </c>
      <c r="J114" s="1" t="s">
        <v>22</v>
      </c>
      <c r="K114" s="62">
        <v>2015</v>
      </c>
      <c r="L114" s="1" t="s">
        <v>11037</v>
      </c>
    </row>
    <row r="115" spans="1:12" ht="16.2">
      <c r="A115" s="1">
        <v>14</v>
      </c>
      <c r="B115" s="1" t="s">
        <v>14</v>
      </c>
      <c r="C115" s="1" t="s">
        <v>11364</v>
      </c>
      <c r="D115" s="76">
        <v>9780203074602</v>
      </c>
      <c r="E115" s="76">
        <v>9780415659864</v>
      </c>
      <c r="F115" s="1" t="s">
        <v>9637</v>
      </c>
      <c r="G115" s="1">
        <v>1</v>
      </c>
      <c r="H115" s="1" t="s">
        <v>9626</v>
      </c>
      <c r="I115" s="1" t="s">
        <v>10857</v>
      </c>
      <c r="J115" s="1" t="s">
        <v>22</v>
      </c>
      <c r="K115" s="62">
        <v>2014</v>
      </c>
      <c r="L115" s="1" t="s">
        <v>10858</v>
      </c>
    </row>
    <row r="116" spans="1:12" ht="16.2">
      <c r="A116" s="1">
        <v>59</v>
      </c>
      <c r="B116" s="1" t="s">
        <v>14</v>
      </c>
      <c r="C116" s="1" t="s">
        <v>11364</v>
      </c>
      <c r="D116" s="76">
        <v>9780203762653</v>
      </c>
      <c r="E116" s="76">
        <v>9780415517577</v>
      </c>
      <c r="F116" s="1" t="s">
        <v>9741</v>
      </c>
      <c r="G116" s="1">
        <v>1</v>
      </c>
      <c r="H116" s="1" t="s">
        <v>9626</v>
      </c>
      <c r="I116" s="1" t="s">
        <v>9742</v>
      </c>
      <c r="J116" s="1" t="s">
        <v>22</v>
      </c>
      <c r="K116" s="62">
        <v>2014</v>
      </c>
      <c r="L116" s="1" t="s">
        <v>10919</v>
      </c>
    </row>
    <row r="117" spans="1:12" ht="16.2">
      <c r="A117" s="1">
        <v>62</v>
      </c>
      <c r="B117" s="1" t="s">
        <v>14</v>
      </c>
      <c r="C117" s="1" t="s">
        <v>11364</v>
      </c>
      <c r="D117" s="76">
        <v>9780240526065</v>
      </c>
      <c r="E117" s="76">
        <v>9780240525983</v>
      </c>
      <c r="F117" s="1" t="s">
        <v>10924</v>
      </c>
      <c r="G117" s="1">
        <v>1</v>
      </c>
      <c r="H117" s="1" t="s">
        <v>9626</v>
      </c>
      <c r="I117" s="1" t="s">
        <v>10925</v>
      </c>
      <c r="J117" s="1" t="s">
        <v>7190</v>
      </c>
      <c r="K117" s="62">
        <v>2014</v>
      </c>
      <c r="L117" s="1" t="s">
        <v>10926</v>
      </c>
    </row>
    <row r="118" spans="1:12" ht="16.2">
      <c r="A118" s="1">
        <v>63</v>
      </c>
      <c r="B118" s="1" t="s">
        <v>14</v>
      </c>
      <c r="C118" s="1" t="s">
        <v>11364</v>
      </c>
      <c r="D118" s="76">
        <v>9780203103852</v>
      </c>
      <c r="E118" s="76">
        <v>9780415624893</v>
      </c>
      <c r="F118" s="1" t="s">
        <v>9668</v>
      </c>
      <c r="G118" s="1">
        <v>1</v>
      </c>
      <c r="H118" s="1" t="s">
        <v>9626</v>
      </c>
      <c r="I118" s="1" t="s">
        <v>1400</v>
      </c>
      <c r="J118" s="1" t="s">
        <v>22</v>
      </c>
      <c r="K118" s="62">
        <v>2014</v>
      </c>
      <c r="L118" s="1" t="s">
        <v>10927</v>
      </c>
    </row>
    <row r="119" spans="1:12" ht="16.2">
      <c r="A119" s="1">
        <v>82</v>
      </c>
      <c r="B119" s="1" t="s">
        <v>14</v>
      </c>
      <c r="C119" s="1" t="s">
        <v>11364</v>
      </c>
      <c r="D119" s="76">
        <v>9781315856780</v>
      </c>
      <c r="E119" s="76">
        <v>9780415843539</v>
      </c>
      <c r="F119" s="1" t="s">
        <v>9894</v>
      </c>
      <c r="G119" s="1">
        <v>1</v>
      </c>
      <c r="H119" s="1" t="s">
        <v>9626</v>
      </c>
      <c r="I119" s="1" t="s">
        <v>9895</v>
      </c>
      <c r="J119" s="1" t="s">
        <v>22</v>
      </c>
      <c r="K119" s="62">
        <v>2014</v>
      </c>
      <c r="L119" s="1" t="s">
        <v>10950</v>
      </c>
    </row>
    <row r="120" spans="1:12" ht="16.2">
      <c r="A120" s="1">
        <v>98</v>
      </c>
      <c r="B120" s="1" t="s">
        <v>14</v>
      </c>
      <c r="C120" s="1" t="s">
        <v>11364</v>
      </c>
      <c r="D120" s="76">
        <v>9781315817989</v>
      </c>
      <c r="E120" s="76">
        <v>9780415450683</v>
      </c>
      <c r="F120" s="1" t="s">
        <v>9876</v>
      </c>
      <c r="G120" s="1">
        <v>1</v>
      </c>
      <c r="H120" s="1" t="s">
        <v>9648</v>
      </c>
      <c r="I120" s="1" t="s">
        <v>9877</v>
      </c>
      <c r="J120" s="1" t="s">
        <v>22</v>
      </c>
      <c r="K120" s="62">
        <v>2014</v>
      </c>
      <c r="L120" s="1" t="s">
        <v>10971</v>
      </c>
    </row>
    <row r="121" spans="1:12" ht="16.2">
      <c r="A121" s="1">
        <v>134</v>
      </c>
      <c r="B121" s="1" t="s">
        <v>14</v>
      </c>
      <c r="C121" s="1" t="s">
        <v>11364</v>
      </c>
      <c r="D121" s="76">
        <v>9781315858142</v>
      </c>
      <c r="E121" s="76">
        <v>9780415722681</v>
      </c>
      <c r="F121" s="1" t="s">
        <v>9898</v>
      </c>
      <c r="G121" s="1">
        <v>1</v>
      </c>
      <c r="H121" s="1" t="s">
        <v>9626</v>
      </c>
      <c r="I121" s="1" t="s">
        <v>11017</v>
      </c>
      <c r="J121" s="1" t="s">
        <v>22</v>
      </c>
      <c r="K121" s="62">
        <v>2014</v>
      </c>
      <c r="L121" s="1" t="s">
        <v>11018</v>
      </c>
    </row>
    <row r="122" spans="1:12" ht="16.2">
      <c r="A122" s="1">
        <v>137</v>
      </c>
      <c r="B122" s="1" t="s">
        <v>14</v>
      </c>
      <c r="C122" s="1" t="s">
        <v>11364</v>
      </c>
      <c r="D122" s="76">
        <v>9781315779010</v>
      </c>
      <c r="E122" s="76">
        <v>9780415636308</v>
      </c>
      <c r="F122" s="1" t="s">
        <v>9843</v>
      </c>
      <c r="G122" s="1">
        <v>1</v>
      </c>
      <c r="H122" s="1" t="s">
        <v>9648</v>
      </c>
      <c r="I122" s="1" t="s">
        <v>9844</v>
      </c>
      <c r="J122" s="1" t="s">
        <v>22</v>
      </c>
      <c r="K122" s="62">
        <v>2014</v>
      </c>
      <c r="L122" s="1" t="s">
        <v>11022</v>
      </c>
    </row>
    <row r="123" spans="1:12" ht="16.2">
      <c r="A123" s="1">
        <v>150</v>
      </c>
      <c r="B123" s="1" t="s">
        <v>14</v>
      </c>
      <c r="C123" s="1" t="s">
        <v>11364</v>
      </c>
      <c r="D123" s="76">
        <v>9781315780832</v>
      </c>
      <c r="E123" s="76">
        <v>9780415749985</v>
      </c>
      <c r="F123" s="1" t="s">
        <v>9845</v>
      </c>
      <c r="G123" s="1">
        <v>1</v>
      </c>
      <c r="H123" s="1" t="s">
        <v>9626</v>
      </c>
      <c r="I123" s="1" t="s">
        <v>9846</v>
      </c>
      <c r="J123" s="1" t="s">
        <v>22</v>
      </c>
      <c r="K123" s="62">
        <v>2014</v>
      </c>
      <c r="L123" s="1" t="s">
        <v>11040</v>
      </c>
    </row>
    <row r="124" spans="1:12" ht="16.2">
      <c r="A124" s="1">
        <v>20</v>
      </c>
      <c r="B124" s="1" t="s">
        <v>14</v>
      </c>
      <c r="C124" s="1" t="s">
        <v>11364</v>
      </c>
      <c r="D124" s="76">
        <v>9780203108987</v>
      </c>
      <c r="E124" s="76">
        <v>9780415531436</v>
      </c>
      <c r="F124" s="1" t="s">
        <v>10865</v>
      </c>
      <c r="G124" s="1">
        <v>1</v>
      </c>
      <c r="H124" s="1" t="s">
        <v>9626</v>
      </c>
      <c r="I124" s="1" t="s">
        <v>9674</v>
      </c>
      <c r="J124" s="1" t="s">
        <v>22</v>
      </c>
      <c r="K124" s="62">
        <v>2013</v>
      </c>
      <c r="L124" s="1" t="s">
        <v>10866</v>
      </c>
    </row>
    <row r="125" spans="1:12" ht="16.2">
      <c r="A125" s="1">
        <v>36</v>
      </c>
      <c r="B125" s="1" t="s">
        <v>14</v>
      </c>
      <c r="C125" s="1" t="s">
        <v>11364</v>
      </c>
      <c r="D125" s="76">
        <v>9780203080641</v>
      </c>
      <c r="E125" s="76">
        <v>9780415529945</v>
      </c>
      <c r="F125" s="1" t="s">
        <v>9643</v>
      </c>
      <c r="G125" s="1">
        <v>1</v>
      </c>
      <c r="H125" s="1" t="s">
        <v>9626</v>
      </c>
      <c r="I125" s="1" t="s">
        <v>10887</v>
      </c>
      <c r="J125" s="1" t="s">
        <v>22</v>
      </c>
      <c r="K125" s="62">
        <v>2013</v>
      </c>
      <c r="L125" s="1" t="s">
        <v>10888</v>
      </c>
    </row>
    <row r="126" spans="1:12" ht="16.2">
      <c r="A126" s="1">
        <v>45</v>
      </c>
      <c r="B126" s="1" t="s">
        <v>14</v>
      </c>
      <c r="C126" s="1" t="s">
        <v>11364</v>
      </c>
      <c r="D126" s="76">
        <v>9780203081198</v>
      </c>
      <c r="E126" s="76">
        <v>9780415674744</v>
      </c>
      <c r="F126" s="1" t="s">
        <v>9645</v>
      </c>
      <c r="G126" s="1">
        <v>1</v>
      </c>
      <c r="H126" s="1" t="s">
        <v>9626</v>
      </c>
      <c r="I126" s="1" t="s">
        <v>9646</v>
      </c>
      <c r="J126" s="1" t="s">
        <v>22</v>
      </c>
      <c r="K126" s="62">
        <v>2013</v>
      </c>
      <c r="L126" s="1" t="s">
        <v>10899</v>
      </c>
    </row>
    <row r="127" spans="1:12" ht="16.2">
      <c r="A127" s="1">
        <v>66</v>
      </c>
      <c r="B127" s="1" t="s">
        <v>14</v>
      </c>
      <c r="C127" s="1" t="s">
        <v>11364</v>
      </c>
      <c r="D127" s="76">
        <v>9780203078471</v>
      </c>
      <c r="E127" s="76">
        <v>9780415502184</v>
      </c>
      <c r="F127" s="1" t="s">
        <v>9641</v>
      </c>
      <c r="G127" s="1">
        <v>1</v>
      </c>
      <c r="H127" s="1" t="s">
        <v>9626</v>
      </c>
      <c r="I127" s="1" t="s">
        <v>9642</v>
      </c>
      <c r="J127" s="1" t="s">
        <v>22</v>
      </c>
      <c r="K127" s="62">
        <v>2013</v>
      </c>
      <c r="L127" s="1" t="s">
        <v>10930</v>
      </c>
    </row>
    <row r="128" spans="1:12" ht="16.2">
      <c r="A128" s="1">
        <v>69</v>
      </c>
      <c r="B128" s="1" t="s">
        <v>14</v>
      </c>
      <c r="C128" s="1" t="s">
        <v>11364</v>
      </c>
      <c r="D128" s="76">
        <v>9780203117088</v>
      </c>
      <c r="E128" s="76">
        <v>9780415530088</v>
      </c>
      <c r="F128" s="1" t="s">
        <v>9677</v>
      </c>
      <c r="G128" s="1">
        <v>1</v>
      </c>
      <c r="H128" s="1" t="s">
        <v>9626</v>
      </c>
      <c r="I128" s="1" t="s">
        <v>10933</v>
      </c>
      <c r="J128" s="1" t="s">
        <v>22</v>
      </c>
      <c r="K128" s="62">
        <v>2013</v>
      </c>
      <c r="L128" s="1" t="s">
        <v>10934</v>
      </c>
    </row>
    <row r="129" spans="1:12" ht="16.2">
      <c r="A129" s="1">
        <v>70</v>
      </c>
      <c r="B129" s="1" t="s">
        <v>14</v>
      </c>
      <c r="C129" s="1" t="s">
        <v>11364</v>
      </c>
      <c r="D129" s="76">
        <v>9780203723807</v>
      </c>
      <c r="E129" s="76">
        <v>9780415808378</v>
      </c>
      <c r="F129" s="1" t="s">
        <v>9729</v>
      </c>
      <c r="G129" s="1">
        <v>1</v>
      </c>
      <c r="H129" s="1" t="s">
        <v>9626</v>
      </c>
      <c r="I129" s="1" t="s">
        <v>10935</v>
      </c>
      <c r="J129" s="1" t="s">
        <v>22</v>
      </c>
      <c r="K129" s="62">
        <v>2013</v>
      </c>
      <c r="L129" s="1" t="s">
        <v>10936</v>
      </c>
    </row>
    <row r="130" spans="1:12" ht="16.2">
      <c r="A130" s="1">
        <v>92</v>
      </c>
      <c r="B130" s="1" t="s">
        <v>14</v>
      </c>
      <c r="C130" s="1" t="s">
        <v>11364</v>
      </c>
      <c r="D130" s="76">
        <v>9780203084779</v>
      </c>
      <c r="E130" s="76">
        <v>9780415637152</v>
      </c>
      <c r="F130" s="1" t="s">
        <v>9654</v>
      </c>
      <c r="G130" s="1">
        <v>1</v>
      </c>
      <c r="H130" s="1" t="s">
        <v>9626</v>
      </c>
      <c r="I130" s="1" t="s">
        <v>10963</v>
      </c>
      <c r="J130" s="1" t="s">
        <v>22</v>
      </c>
      <c r="K130" s="62">
        <v>2013</v>
      </c>
      <c r="L130" s="1" t="s">
        <v>10964</v>
      </c>
    </row>
    <row r="131" spans="1:12" ht="16.2">
      <c r="A131" s="1">
        <v>93</v>
      </c>
      <c r="B131" s="1" t="s">
        <v>14</v>
      </c>
      <c r="C131" s="1" t="s">
        <v>11364</v>
      </c>
      <c r="D131" s="76">
        <v>9781315883069</v>
      </c>
      <c r="E131" s="76">
        <v>9780415829984</v>
      </c>
      <c r="F131" s="1" t="s">
        <v>9905</v>
      </c>
      <c r="G131" s="1">
        <v>1</v>
      </c>
      <c r="H131" s="1" t="s">
        <v>9626</v>
      </c>
      <c r="I131" s="1" t="s">
        <v>10965</v>
      </c>
      <c r="J131" s="1" t="s">
        <v>22</v>
      </c>
      <c r="K131" s="62">
        <v>2013</v>
      </c>
      <c r="L131" s="1" t="s">
        <v>10966</v>
      </c>
    </row>
    <row r="132" spans="1:12" ht="16.2">
      <c r="A132" s="1">
        <v>101</v>
      </c>
      <c r="B132" s="1" t="s">
        <v>14</v>
      </c>
      <c r="C132" s="1" t="s">
        <v>11364</v>
      </c>
      <c r="D132" s="76">
        <v>9780203930557</v>
      </c>
      <c r="E132" s="76">
        <v>9780415988797</v>
      </c>
      <c r="F132" s="1" t="s">
        <v>9764</v>
      </c>
      <c r="G132" s="1">
        <v>1</v>
      </c>
      <c r="H132" s="1" t="s">
        <v>9626</v>
      </c>
      <c r="I132" s="1" t="s">
        <v>9765</v>
      </c>
      <c r="J132" s="1" t="s">
        <v>22</v>
      </c>
      <c r="K132" s="62">
        <v>2013</v>
      </c>
      <c r="L132" s="1" t="s">
        <v>10976</v>
      </c>
    </row>
    <row r="133" spans="1:12" ht="16.2">
      <c r="A133" s="1">
        <v>122</v>
      </c>
      <c r="B133" s="1" t="s">
        <v>14</v>
      </c>
      <c r="C133" s="1" t="s">
        <v>11364</v>
      </c>
      <c r="D133" s="76">
        <v>9780203467497</v>
      </c>
      <c r="E133" s="76">
        <v>9780415596022</v>
      </c>
      <c r="F133" s="1" t="s">
        <v>9717</v>
      </c>
      <c r="G133" s="1">
        <v>1</v>
      </c>
      <c r="H133" s="1" t="s">
        <v>9626</v>
      </c>
      <c r="I133" s="1" t="s">
        <v>2533</v>
      </c>
      <c r="J133" s="1" t="s">
        <v>22</v>
      </c>
      <c r="K133" s="62">
        <v>2013</v>
      </c>
      <c r="L133" s="1" t="s">
        <v>11004</v>
      </c>
    </row>
    <row r="134" spans="1:12" ht="16.2">
      <c r="A134" s="1">
        <v>140</v>
      </c>
      <c r="B134" s="1" t="s">
        <v>14</v>
      </c>
      <c r="C134" s="1" t="s">
        <v>11364</v>
      </c>
      <c r="D134" s="76">
        <v>9780203094235</v>
      </c>
      <c r="E134" s="76">
        <v>9780415668071</v>
      </c>
      <c r="F134" s="1" t="s">
        <v>9658</v>
      </c>
      <c r="G134" s="1">
        <v>1</v>
      </c>
      <c r="H134" s="1" t="s">
        <v>9648</v>
      </c>
      <c r="I134" s="1" t="s">
        <v>11025</v>
      </c>
      <c r="J134" s="1" t="s">
        <v>22</v>
      </c>
      <c r="K134" s="62">
        <v>2013</v>
      </c>
      <c r="L134" s="1" t="s">
        <v>11026</v>
      </c>
    </row>
    <row r="135" spans="1:12" ht="16.2">
      <c r="A135" s="1">
        <v>142</v>
      </c>
      <c r="B135" s="1" t="s">
        <v>14</v>
      </c>
      <c r="C135" s="1" t="s">
        <v>11364</v>
      </c>
      <c r="D135" s="76">
        <v>9780203073506</v>
      </c>
      <c r="E135" s="76">
        <v>9780415661416</v>
      </c>
      <c r="F135" s="1" t="s">
        <v>9633</v>
      </c>
      <c r="G135" s="1">
        <v>1</v>
      </c>
      <c r="H135" s="1" t="s">
        <v>9626</v>
      </c>
      <c r="I135" s="1" t="s">
        <v>11029</v>
      </c>
      <c r="J135" s="1" t="s">
        <v>22</v>
      </c>
      <c r="K135" s="62">
        <v>2013</v>
      </c>
      <c r="L135" s="1" t="s">
        <v>11030</v>
      </c>
    </row>
    <row r="136" spans="1:12" ht="16.2">
      <c r="A136" s="1">
        <v>95</v>
      </c>
      <c r="B136" s="1" t="s">
        <v>14</v>
      </c>
      <c r="C136" s="1" t="s">
        <v>11364</v>
      </c>
      <c r="D136" s="76">
        <v>9780203128190</v>
      </c>
      <c r="E136" s="76">
        <v>9780415672245</v>
      </c>
      <c r="F136" s="1" t="s">
        <v>9706</v>
      </c>
      <c r="G136" s="1">
        <v>1</v>
      </c>
      <c r="H136" s="1" t="s">
        <v>9626</v>
      </c>
      <c r="I136" s="1" t="s">
        <v>10900</v>
      </c>
      <c r="J136" s="1" t="s">
        <v>22</v>
      </c>
      <c r="K136" s="62">
        <v>2012</v>
      </c>
      <c r="L136" s="1" t="s">
        <v>10968</v>
      </c>
    </row>
    <row r="137" spans="1:12" ht="16.2">
      <c r="A137" s="1">
        <v>51</v>
      </c>
      <c r="B137" s="1" t="s">
        <v>14</v>
      </c>
      <c r="C137" s="1" t="s">
        <v>11365</v>
      </c>
      <c r="D137" s="76">
        <v>9781315733609</v>
      </c>
      <c r="E137" s="76">
        <v>9780415870696</v>
      </c>
      <c r="F137" s="1" t="s">
        <v>9777</v>
      </c>
      <c r="G137" s="1">
        <v>1</v>
      </c>
      <c r="H137" s="1" t="s">
        <v>9626</v>
      </c>
      <c r="I137" s="1" t="s">
        <v>9778</v>
      </c>
      <c r="J137" s="1" t="s">
        <v>22</v>
      </c>
      <c r="K137" s="62">
        <v>2015</v>
      </c>
      <c r="L137" s="1" t="s">
        <v>10908</v>
      </c>
    </row>
    <row r="138" spans="1:12" ht="16.2">
      <c r="A138" s="1">
        <v>52</v>
      </c>
      <c r="B138" s="1" t="s">
        <v>14</v>
      </c>
      <c r="C138" s="1" t="s">
        <v>11365</v>
      </c>
      <c r="D138" s="76">
        <v>9781315757834</v>
      </c>
      <c r="E138" s="76">
        <v>9781138796546</v>
      </c>
      <c r="F138" s="1" t="s">
        <v>9810</v>
      </c>
      <c r="G138" s="1">
        <v>1</v>
      </c>
      <c r="H138" s="1" t="s">
        <v>9626</v>
      </c>
      <c r="I138" s="1" t="s">
        <v>9811</v>
      </c>
      <c r="J138" s="1" t="s">
        <v>22</v>
      </c>
      <c r="K138" s="62">
        <v>2015</v>
      </c>
      <c r="L138" s="1" t="s">
        <v>10909</v>
      </c>
    </row>
    <row r="139" spans="1:12" ht="16.2">
      <c r="A139" s="1">
        <v>68</v>
      </c>
      <c r="B139" s="1" t="s">
        <v>14</v>
      </c>
      <c r="C139" s="1" t="s">
        <v>11365</v>
      </c>
      <c r="D139" s="76">
        <v>9781315759340</v>
      </c>
      <c r="E139" s="76">
        <v>9780415826198</v>
      </c>
      <c r="F139" s="1" t="s">
        <v>9812</v>
      </c>
      <c r="G139" s="1">
        <v>1</v>
      </c>
      <c r="H139" s="1" t="s">
        <v>9626</v>
      </c>
      <c r="I139" s="1" t="s">
        <v>9813</v>
      </c>
      <c r="J139" s="1" t="s">
        <v>22</v>
      </c>
      <c r="K139" s="62">
        <v>2015</v>
      </c>
      <c r="L139" s="1" t="s">
        <v>10932</v>
      </c>
    </row>
    <row r="140" spans="1:12" ht="16.2">
      <c r="A140" s="1">
        <v>88</v>
      </c>
      <c r="B140" s="1" t="s">
        <v>14</v>
      </c>
      <c r="C140" s="1" t="s">
        <v>11365</v>
      </c>
      <c r="D140" s="76">
        <v>9781315794112</v>
      </c>
      <c r="E140" s="76">
        <v>9781138015838</v>
      </c>
      <c r="F140" s="1" t="s">
        <v>9847</v>
      </c>
      <c r="G140" s="1">
        <v>1</v>
      </c>
      <c r="H140" s="1" t="s">
        <v>9626</v>
      </c>
      <c r="I140" s="1" t="s">
        <v>10957</v>
      </c>
      <c r="J140" s="1" t="s">
        <v>22</v>
      </c>
      <c r="K140" s="62">
        <v>2015</v>
      </c>
      <c r="L140" s="1" t="s">
        <v>10958</v>
      </c>
    </row>
    <row r="141" spans="1:12" ht="16.2">
      <c r="A141" s="1">
        <v>9</v>
      </c>
      <c r="B141" s="1" t="s">
        <v>14</v>
      </c>
      <c r="C141" s="1" t="s">
        <v>11366</v>
      </c>
      <c r="D141" s="76">
        <v>9781315796840</v>
      </c>
      <c r="E141" s="76">
        <v>9780415747790</v>
      </c>
      <c r="F141" s="1" t="s">
        <v>9855</v>
      </c>
      <c r="G141" s="1">
        <v>1</v>
      </c>
      <c r="H141" s="1" t="s">
        <v>9626</v>
      </c>
      <c r="I141" s="1" t="s">
        <v>10850</v>
      </c>
      <c r="J141" s="1" t="s">
        <v>22</v>
      </c>
      <c r="K141" s="62">
        <v>2015</v>
      </c>
      <c r="L141" s="1" t="s">
        <v>10851</v>
      </c>
    </row>
    <row r="142" spans="1:12" ht="16.2">
      <c r="A142" s="1">
        <v>85</v>
      </c>
      <c r="B142" s="1" t="s">
        <v>14</v>
      </c>
      <c r="C142" s="1" t="s">
        <v>11366</v>
      </c>
      <c r="D142" s="76">
        <v>9781315737164</v>
      </c>
      <c r="E142" s="76">
        <v>9780415742078</v>
      </c>
      <c r="F142" s="1" t="s">
        <v>9783</v>
      </c>
      <c r="G142" s="1">
        <v>1</v>
      </c>
      <c r="H142" s="1" t="s">
        <v>9626</v>
      </c>
      <c r="I142" s="1" t="s">
        <v>9784</v>
      </c>
      <c r="J142" s="1" t="s">
        <v>22</v>
      </c>
      <c r="K142" s="62">
        <v>2015</v>
      </c>
      <c r="L142" s="1" t="s">
        <v>10953</v>
      </c>
    </row>
    <row r="143" spans="1:12" ht="16.2">
      <c r="A143" s="1">
        <v>43</v>
      </c>
      <c r="B143" s="1" t="s">
        <v>14</v>
      </c>
      <c r="C143" s="1" t="s">
        <v>11366</v>
      </c>
      <c r="D143" s="76">
        <v>9780203119464</v>
      </c>
      <c r="E143" s="76">
        <v>9780415671965</v>
      </c>
      <c r="F143" s="1" t="s">
        <v>9684</v>
      </c>
      <c r="G143" s="1">
        <v>1</v>
      </c>
      <c r="H143" s="1" t="s">
        <v>9626</v>
      </c>
      <c r="I143" s="1" t="s">
        <v>9685</v>
      </c>
      <c r="J143" s="1" t="s">
        <v>22</v>
      </c>
      <c r="K143" s="62">
        <v>2012</v>
      </c>
      <c r="L143" s="1" t="s">
        <v>10897</v>
      </c>
    </row>
    <row r="144" spans="1:12" ht="16.2">
      <c r="A144" s="1">
        <v>50</v>
      </c>
      <c r="B144" s="1" t="s">
        <v>14</v>
      </c>
      <c r="C144" s="1" t="s">
        <v>11367</v>
      </c>
      <c r="D144" s="76">
        <v>9781315752785</v>
      </c>
      <c r="E144" s="76">
        <v>9781138804708</v>
      </c>
      <c r="F144" s="1" t="s">
        <v>9804</v>
      </c>
      <c r="G144" s="1">
        <v>1</v>
      </c>
      <c r="H144" s="1" t="s">
        <v>9626</v>
      </c>
      <c r="I144" s="1" t="s">
        <v>9805</v>
      </c>
      <c r="J144" s="1" t="s">
        <v>22</v>
      </c>
      <c r="K144" s="62">
        <v>2015</v>
      </c>
      <c r="L144" s="1" t="s">
        <v>10907</v>
      </c>
    </row>
    <row r="145" spans="1:20" ht="16.2">
      <c r="A145" s="1">
        <v>90</v>
      </c>
      <c r="B145" s="1" t="s">
        <v>14</v>
      </c>
      <c r="C145" s="1" t="s">
        <v>11367</v>
      </c>
      <c r="D145" s="76">
        <v>9781315715117</v>
      </c>
      <c r="E145" s="76">
        <v>9780765639158</v>
      </c>
      <c r="F145" s="1" t="s">
        <v>9768</v>
      </c>
      <c r="G145" s="1">
        <v>1</v>
      </c>
      <c r="H145" s="1" t="s">
        <v>9648</v>
      </c>
      <c r="I145" s="1" t="s">
        <v>9769</v>
      </c>
      <c r="J145" s="1" t="s">
        <v>22</v>
      </c>
      <c r="K145" s="62">
        <v>2015</v>
      </c>
      <c r="L145" s="1" t="s">
        <v>10960</v>
      </c>
    </row>
    <row r="146" spans="1:20" ht="16.2">
      <c r="A146" s="1">
        <v>117</v>
      </c>
      <c r="B146" s="1" t="s">
        <v>14</v>
      </c>
      <c r="C146" s="1" t="s">
        <v>11368</v>
      </c>
      <c r="D146" s="76">
        <v>9780203856123</v>
      </c>
      <c r="E146" s="76">
        <v>9780415572552</v>
      </c>
      <c r="F146" s="1" t="s">
        <v>9762</v>
      </c>
      <c r="G146" s="1">
        <v>1</v>
      </c>
      <c r="H146" s="1" t="s">
        <v>9626</v>
      </c>
      <c r="I146" s="1" t="s">
        <v>9763</v>
      </c>
      <c r="J146" s="1" t="s">
        <v>22</v>
      </c>
      <c r="K146" s="62">
        <v>2015</v>
      </c>
      <c r="L146" s="1" t="s">
        <v>10998</v>
      </c>
    </row>
    <row r="147" spans="1:20" ht="16.2">
      <c r="A147" s="1">
        <v>11</v>
      </c>
      <c r="B147" s="1" t="s">
        <v>14</v>
      </c>
      <c r="C147" s="1" t="s">
        <v>11368</v>
      </c>
      <c r="D147" s="76">
        <v>9780203123386</v>
      </c>
      <c r="E147" s="76">
        <v>9780415518475</v>
      </c>
      <c r="F147" s="1" t="s">
        <v>9696</v>
      </c>
      <c r="G147" s="1">
        <v>1</v>
      </c>
      <c r="H147" s="1" t="s">
        <v>9648</v>
      </c>
      <c r="I147" s="1" t="s">
        <v>9697</v>
      </c>
      <c r="J147" s="1" t="s">
        <v>22</v>
      </c>
      <c r="K147" s="62">
        <v>2013</v>
      </c>
      <c r="L147" s="1" t="s">
        <v>10853</v>
      </c>
    </row>
    <row r="148" spans="1:20" ht="16.2">
      <c r="A148" s="1">
        <v>27</v>
      </c>
      <c r="B148" s="1" t="s">
        <v>14</v>
      </c>
      <c r="C148" s="1" t="s">
        <v>11368</v>
      </c>
      <c r="D148" s="76">
        <v>9780203545683</v>
      </c>
      <c r="E148" s="76">
        <v>9780415505307</v>
      </c>
      <c r="F148" s="1" t="s">
        <v>9720</v>
      </c>
      <c r="G148" s="1">
        <v>1</v>
      </c>
      <c r="H148" s="1" t="s">
        <v>9626</v>
      </c>
      <c r="I148" s="1" t="s">
        <v>10876</v>
      </c>
      <c r="J148" s="1" t="s">
        <v>22</v>
      </c>
      <c r="K148" s="62">
        <v>2013</v>
      </c>
      <c r="L148" s="1" t="s">
        <v>10877</v>
      </c>
    </row>
    <row r="149" spans="1:20" ht="16.2">
      <c r="A149" s="1">
        <v>73</v>
      </c>
      <c r="B149" s="1" t="s">
        <v>14</v>
      </c>
      <c r="C149" s="1" t="s">
        <v>11368</v>
      </c>
      <c r="D149" s="76">
        <v>9780203126417</v>
      </c>
      <c r="E149" s="76">
        <v>9780415507257</v>
      </c>
      <c r="F149" s="1" t="s">
        <v>9700</v>
      </c>
      <c r="G149" s="1">
        <v>1</v>
      </c>
      <c r="H149" s="1" t="s">
        <v>9626</v>
      </c>
      <c r="I149" s="1" t="s">
        <v>10939</v>
      </c>
      <c r="J149" s="1" t="s">
        <v>22</v>
      </c>
      <c r="K149" s="62">
        <v>2013</v>
      </c>
      <c r="L149" s="1" t="s">
        <v>10940</v>
      </c>
    </row>
    <row r="150" spans="1:20" ht="16.2">
      <c r="A150" s="1">
        <v>113</v>
      </c>
      <c r="B150" s="1" t="s">
        <v>14</v>
      </c>
      <c r="C150" s="1" t="s">
        <v>11368</v>
      </c>
      <c r="D150" s="76">
        <v>9780203077276</v>
      </c>
      <c r="E150" s="76">
        <v>9780415806930</v>
      </c>
      <c r="F150" s="1" t="s">
        <v>10991</v>
      </c>
      <c r="G150" s="1">
        <v>1</v>
      </c>
      <c r="H150" s="1" t="s">
        <v>9626</v>
      </c>
      <c r="I150" s="1" t="s">
        <v>9640</v>
      </c>
      <c r="J150" s="1" t="s">
        <v>22</v>
      </c>
      <c r="K150" s="62">
        <v>2013</v>
      </c>
      <c r="L150" s="1" t="s">
        <v>10992</v>
      </c>
    </row>
    <row r="151" spans="1:20" ht="16.2">
      <c r="A151" s="1">
        <v>103</v>
      </c>
      <c r="B151" s="1" t="s">
        <v>14</v>
      </c>
      <c r="C151" s="1" t="s">
        <v>11368</v>
      </c>
      <c r="D151" s="76">
        <v>9780203851913</v>
      </c>
      <c r="E151" s="76">
        <v>9780415578783</v>
      </c>
      <c r="F151" s="1" t="s">
        <v>9760</v>
      </c>
      <c r="G151" s="1">
        <v>1</v>
      </c>
      <c r="H151" s="1" t="s">
        <v>9626</v>
      </c>
      <c r="I151" s="1" t="s">
        <v>9761</v>
      </c>
      <c r="J151" s="1" t="s">
        <v>22</v>
      </c>
      <c r="K151" s="62">
        <v>2012</v>
      </c>
      <c r="L151" s="1" t="s">
        <v>10978</v>
      </c>
    </row>
    <row r="152" spans="1:20" hidden="1"/>
    <row r="153" spans="1:20" ht="16.2" hidden="1">
      <c r="A153" s="1" t="s">
        <v>10671</v>
      </c>
      <c r="B153" s="1" t="s">
        <v>10672</v>
      </c>
      <c r="C153" s="1" t="s">
        <v>10673</v>
      </c>
      <c r="D153" s="76" t="s">
        <v>10676</v>
      </c>
      <c r="E153" s="76" t="s">
        <v>10677</v>
      </c>
      <c r="F153" s="1" t="s">
        <v>10678</v>
      </c>
      <c r="G153" s="1" t="s">
        <v>10683</v>
      </c>
      <c r="H153" s="1" t="s">
        <v>10680</v>
      </c>
      <c r="I153" s="1" t="s">
        <v>10681</v>
      </c>
      <c r="J153" s="1" t="s">
        <v>10682</v>
      </c>
      <c r="K153" s="62" t="s">
        <v>10679</v>
      </c>
      <c r="L153" s="1" t="s">
        <v>10684</v>
      </c>
      <c r="M153" s="1" t="s">
        <v>11369</v>
      </c>
      <c r="N153" s="1" t="s">
        <v>11370</v>
      </c>
      <c r="O153" s="1" t="s">
        <v>11371</v>
      </c>
      <c r="P153" s="1" t="s">
        <v>10686</v>
      </c>
      <c r="Q153" s="1" t="s">
        <v>11372</v>
      </c>
      <c r="R153" s="1" t="s">
        <v>11373</v>
      </c>
      <c r="S153" s="1" t="s">
        <v>11374</v>
      </c>
      <c r="T153" s="1" t="s">
        <v>10687</v>
      </c>
    </row>
    <row r="154" spans="1:20" ht="16.2">
      <c r="A154" s="1">
        <v>1</v>
      </c>
      <c r="B154" s="1" t="s">
        <v>14</v>
      </c>
      <c r="C154" s="1" t="s">
        <v>11356</v>
      </c>
      <c r="D154" s="76" t="s">
        <v>11042</v>
      </c>
      <c r="E154" s="76" t="s">
        <v>11043</v>
      </c>
      <c r="F154" s="1" t="s">
        <v>11044</v>
      </c>
      <c r="G154" s="1">
        <v>1</v>
      </c>
      <c r="H154" s="1" t="s">
        <v>9626</v>
      </c>
      <c r="I154" s="1" t="s">
        <v>11045</v>
      </c>
      <c r="J154" s="1" t="s">
        <v>22</v>
      </c>
      <c r="K154" s="62" t="s">
        <v>11046</v>
      </c>
      <c r="L154" s="1" t="s">
        <v>11047</v>
      </c>
      <c r="M154" s="1">
        <v>152</v>
      </c>
      <c r="N154" s="1">
        <v>797.54</v>
      </c>
      <c r="O154" s="1">
        <v>752.4</v>
      </c>
      <c r="P154" s="1" t="s">
        <v>10688</v>
      </c>
      <c r="Q154" s="1" t="s">
        <v>11375</v>
      </c>
      <c r="R154" s="1" t="s">
        <v>10656</v>
      </c>
      <c r="T154" s="1" t="s">
        <v>11041</v>
      </c>
    </row>
    <row r="155" spans="1:20" ht="16.2">
      <c r="A155" s="1">
        <v>2</v>
      </c>
      <c r="B155" s="1" t="s">
        <v>14</v>
      </c>
      <c r="C155" s="1" t="s">
        <v>11356</v>
      </c>
      <c r="D155" s="76" t="s">
        <v>11049</v>
      </c>
      <c r="E155" s="76" t="s">
        <v>11050</v>
      </c>
      <c r="F155" s="1" t="s">
        <v>11051</v>
      </c>
      <c r="G155" s="1">
        <v>1</v>
      </c>
      <c r="H155" s="1" t="s">
        <v>9629</v>
      </c>
      <c r="I155" s="1" t="s">
        <v>7928</v>
      </c>
      <c r="J155" s="1" t="s">
        <v>22</v>
      </c>
      <c r="K155" s="62" t="s">
        <v>11052</v>
      </c>
      <c r="L155" s="1" t="s">
        <v>11053</v>
      </c>
      <c r="M155" s="1">
        <v>130</v>
      </c>
      <c r="N155" s="1">
        <v>713.59</v>
      </c>
      <c r="O155" s="1">
        <v>643.5</v>
      </c>
      <c r="P155" s="1" t="s">
        <v>10688</v>
      </c>
      <c r="Q155" s="1" t="s">
        <v>11375</v>
      </c>
      <c r="R155" s="1" t="s">
        <v>10656</v>
      </c>
      <c r="T155" s="1" t="s">
        <v>11048</v>
      </c>
    </row>
    <row r="156" spans="1:20" ht="16.2">
      <c r="A156" s="1">
        <v>3</v>
      </c>
      <c r="B156" s="1" t="s">
        <v>14</v>
      </c>
      <c r="C156" s="1" t="s">
        <v>11364</v>
      </c>
      <c r="D156" s="76" t="s">
        <v>11055</v>
      </c>
      <c r="E156" s="76" t="s">
        <v>11056</v>
      </c>
      <c r="F156" s="1" t="s">
        <v>11057</v>
      </c>
      <c r="G156" s="1">
        <v>1</v>
      </c>
      <c r="H156" s="1" t="s">
        <v>9626</v>
      </c>
      <c r="I156" s="1" t="s">
        <v>11058</v>
      </c>
      <c r="J156" s="1" t="s">
        <v>22</v>
      </c>
      <c r="K156" s="62" t="s">
        <v>11059</v>
      </c>
      <c r="L156" s="1" t="s">
        <v>11060</v>
      </c>
      <c r="M156" s="1">
        <v>130</v>
      </c>
      <c r="N156" s="1">
        <v>705.2</v>
      </c>
      <c r="O156" s="1">
        <v>643.5</v>
      </c>
      <c r="P156" s="1" t="s">
        <v>10688</v>
      </c>
      <c r="Q156" s="1" t="s">
        <v>11375</v>
      </c>
      <c r="R156" s="1" t="s">
        <v>10656</v>
      </c>
      <c r="T156" s="1" t="s">
        <v>11054</v>
      </c>
    </row>
    <row r="157" spans="1:20" ht="16.2">
      <c r="A157" s="1">
        <v>4</v>
      </c>
      <c r="B157" s="1" t="s">
        <v>14</v>
      </c>
      <c r="C157" s="1" t="s">
        <v>11352</v>
      </c>
      <c r="D157" s="76" t="s">
        <v>11062</v>
      </c>
      <c r="E157" s="76" t="s">
        <v>11063</v>
      </c>
      <c r="F157" s="1" t="s">
        <v>11064</v>
      </c>
      <c r="G157" s="1">
        <v>1</v>
      </c>
      <c r="H157" s="1" t="s">
        <v>9648</v>
      </c>
      <c r="I157" s="1" t="s">
        <v>4424</v>
      </c>
      <c r="J157" s="1" t="s">
        <v>22</v>
      </c>
      <c r="K157" s="62" t="s">
        <v>11059</v>
      </c>
      <c r="L157" s="1" t="s">
        <v>11065</v>
      </c>
      <c r="M157" s="1">
        <v>144.16</v>
      </c>
      <c r="N157" s="1">
        <v>713.59</v>
      </c>
      <c r="O157" s="1">
        <v>713.59</v>
      </c>
      <c r="P157" s="1" t="s">
        <v>10688</v>
      </c>
      <c r="Q157" s="1" t="s">
        <v>11375</v>
      </c>
      <c r="R157" s="1" t="s">
        <v>10656</v>
      </c>
      <c r="T157" s="1" t="s">
        <v>11061</v>
      </c>
    </row>
    <row r="158" spans="1:20" ht="16.2">
      <c r="A158" s="1">
        <v>5</v>
      </c>
      <c r="B158" s="1" t="s">
        <v>14</v>
      </c>
      <c r="C158" s="1" t="s">
        <v>11364</v>
      </c>
      <c r="D158" s="76" t="s">
        <v>11067</v>
      </c>
      <c r="E158" s="76" t="s">
        <v>11068</v>
      </c>
      <c r="F158" s="1" t="s">
        <v>11069</v>
      </c>
      <c r="G158" s="1">
        <v>1</v>
      </c>
      <c r="H158" s="1" t="s">
        <v>9626</v>
      </c>
      <c r="I158" s="1" t="s">
        <v>11070</v>
      </c>
      <c r="J158" s="1" t="s">
        <v>22</v>
      </c>
      <c r="K158" s="62" t="s">
        <v>11046</v>
      </c>
      <c r="L158" s="1" t="s">
        <v>11071</v>
      </c>
      <c r="M158" s="1">
        <v>185</v>
      </c>
      <c r="N158" s="1">
        <v>923.47</v>
      </c>
      <c r="O158" s="1">
        <v>915.75</v>
      </c>
      <c r="P158" s="1" t="s">
        <v>10688</v>
      </c>
      <c r="Q158" s="1" t="s">
        <v>11375</v>
      </c>
      <c r="R158" s="1" t="s">
        <v>10656</v>
      </c>
      <c r="T158" s="1" t="s">
        <v>11066</v>
      </c>
    </row>
    <row r="159" spans="1:20" ht="16.2">
      <c r="A159" s="1">
        <v>6</v>
      </c>
      <c r="B159" s="1" t="s">
        <v>14</v>
      </c>
      <c r="C159" s="1" t="s">
        <v>11361</v>
      </c>
      <c r="D159" s="76" t="s">
        <v>11073</v>
      </c>
      <c r="E159" s="76" t="s">
        <v>11074</v>
      </c>
      <c r="F159" s="1" t="s">
        <v>11075</v>
      </c>
      <c r="G159" s="1">
        <v>1</v>
      </c>
      <c r="H159" s="1" t="s">
        <v>9626</v>
      </c>
      <c r="I159" s="1" t="s">
        <v>11076</v>
      </c>
      <c r="J159" s="1" t="s">
        <v>22</v>
      </c>
      <c r="K159" s="62" t="s">
        <v>11046</v>
      </c>
      <c r="L159" s="1" t="s">
        <v>11077</v>
      </c>
      <c r="M159" s="1">
        <v>160</v>
      </c>
      <c r="N159" s="1">
        <v>797.54</v>
      </c>
      <c r="O159" s="1">
        <v>792</v>
      </c>
      <c r="P159" s="1" t="s">
        <v>10688</v>
      </c>
      <c r="Q159" s="1" t="s">
        <v>11375</v>
      </c>
      <c r="R159" s="1" t="s">
        <v>10656</v>
      </c>
      <c r="T159" s="1" t="s">
        <v>11072</v>
      </c>
    </row>
    <row r="160" spans="1:20" ht="16.2">
      <c r="A160" s="1">
        <v>7</v>
      </c>
      <c r="B160" s="1" t="s">
        <v>14</v>
      </c>
      <c r="C160" s="1" t="s">
        <v>11356</v>
      </c>
      <c r="D160" s="76" t="s">
        <v>11079</v>
      </c>
      <c r="E160" s="76" t="s">
        <v>11080</v>
      </c>
      <c r="F160" s="1" t="s">
        <v>11081</v>
      </c>
      <c r="G160" s="1">
        <v>1</v>
      </c>
      <c r="H160" s="1" t="s">
        <v>9626</v>
      </c>
      <c r="I160" s="1" t="s">
        <v>11082</v>
      </c>
      <c r="J160" s="1" t="s">
        <v>22</v>
      </c>
      <c r="K160" s="62" t="s">
        <v>11059</v>
      </c>
      <c r="L160" s="1" t="s">
        <v>11083</v>
      </c>
      <c r="M160" s="1">
        <v>163</v>
      </c>
      <c r="N160" s="1">
        <v>839.52</v>
      </c>
      <c r="O160" s="1">
        <v>806.85</v>
      </c>
      <c r="P160" s="1" t="s">
        <v>10688</v>
      </c>
      <c r="Q160" s="1" t="s">
        <v>11375</v>
      </c>
      <c r="R160" s="1" t="s">
        <v>10656</v>
      </c>
      <c r="T160" s="1" t="s">
        <v>11078</v>
      </c>
    </row>
    <row r="161" spans="1:20" ht="16.2">
      <c r="A161" s="1">
        <v>8</v>
      </c>
      <c r="B161" s="1" t="s">
        <v>14</v>
      </c>
      <c r="C161" s="1" t="s">
        <v>11357</v>
      </c>
      <c r="D161" s="76" t="s">
        <v>11085</v>
      </c>
      <c r="E161" s="76" t="s">
        <v>11086</v>
      </c>
      <c r="F161" s="1" t="s">
        <v>7266</v>
      </c>
      <c r="G161" s="1">
        <v>1</v>
      </c>
      <c r="H161" s="1" t="s">
        <v>11087</v>
      </c>
      <c r="I161" s="1" t="s">
        <v>11088</v>
      </c>
      <c r="J161" s="1" t="s">
        <v>538</v>
      </c>
      <c r="K161" s="62" t="s">
        <v>11046</v>
      </c>
      <c r="L161" s="1" t="s">
        <v>11089</v>
      </c>
      <c r="M161" s="1">
        <v>152.63999999999999</v>
      </c>
      <c r="N161" s="1">
        <v>755.57</v>
      </c>
      <c r="O161" s="1">
        <v>755.57</v>
      </c>
      <c r="P161" s="1" t="s">
        <v>10688</v>
      </c>
      <c r="Q161" s="1" t="s">
        <v>11375</v>
      </c>
      <c r="R161" s="1" t="s">
        <v>10656</v>
      </c>
      <c r="T161" s="1" t="s">
        <v>11084</v>
      </c>
    </row>
    <row r="162" spans="1:20" ht="16.2">
      <c r="A162" s="1">
        <v>9</v>
      </c>
      <c r="B162" s="1" t="s">
        <v>14</v>
      </c>
      <c r="C162" s="1" t="s">
        <v>11356</v>
      </c>
      <c r="D162" s="76" t="s">
        <v>11091</v>
      </c>
      <c r="E162" s="76" t="s">
        <v>11092</v>
      </c>
      <c r="F162" s="1" t="s">
        <v>11093</v>
      </c>
      <c r="G162" s="1">
        <v>1</v>
      </c>
      <c r="H162" s="1" t="s">
        <v>9626</v>
      </c>
      <c r="I162" s="1" t="s">
        <v>11094</v>
      </c>
      <c r="J162" s="1" t="s">
        <v>22</v>
      </c>
      <c r="K162" s="62" t="s">
        <v>11095</v>
      </c>
      <c r="L162" s="1" t="s">
        <v>11096</v>
      </c>
      <c r="M162" s="1">
        <v>145</v>
      </c>
      <c r="N162" s="1">
        <v>755.57</v>
      </c>
      <c r="O162" s="1">
        <v>717.75</v>
      </c>
      <c r="P162" s="1" t="s">
        <v>10688</v>
      </c>
      <c r="Q162" s="1" t="s">
        <v>11375</v>
      </c>
      <c r="R162" s="1" t="s">
        <v>10656</v>
      </c>
      <c r="T162" s="1" t="s">
        <v>11090</v>
      </c>
    </row>
    <row r="163" spans="1:20" ht="16.2">
      <c r="A163" s="1">
        <v>10</v>
      </c>
      <c r="B163" s="1" t="s">
        <v>14</v>
      </c>
      <c r="C163" s="1" t="s">
        <v>11356</v>
      </c>
      <c r="D163" s="76" t="s">
        <v>11098</v>
      </c>
      <c r="E163" s="76" t="s">
        <v>11099</v>
      </c>
      <c r="F163" s="1" t="s">
        <v>11100</v>
      </c>
      <c r="G163" s="1">
        <v>1</v>
      </c>
      <c r="H163" s="1" t="s">
        <v>9626</v>
      </c>
      <c r="I163" s="1" t="s">
        <v>11101</v>
      </c>
      <c r="J163" s="1" t="s">
        <v>22</v>
      </c>
      <c r="K163" s="62" t="s">
        <v>11052</v>
      </c>
      <c r="L163" s="1" t="s">
        <v>11102</v>
      </c>
      <c r="M163" s="1">
        <v>150</v>
      </c>
      <c r="N163" s="1">
        <v>755.57</v>
      </c>
      <c r="O163" s="1">
        <v>742.5</v>
      </c>
      <c r="P163" s="1" t="s">
        <v>10688</v>
      </c>
      <c r="Q163" s="1" t="s">
        <v>11375</v>
      </c>
      <c r="R163" s="1" t="s">
        <v>10656</v>
      </c>
      <c r="T163" s="1" t="s">
        <v>11097</v>
      </c>
    </row>
    <row r="164" spans="1:20" ht="16.2">
      <c r="A164" s="1">
        <v>11</v>
      </c>
      <c r="B164" s="1" t="s">
        <v>14</v>
      </c>
      <c r="C164" s="1" t="s">
        <v>11368</v>
      </c>
      <c r="D164" s="76" t="s">
        <v>11103</v>
      </c>
      <c r="E164" s="76" t="s">
        <v>11104</v>
      </c>
      <c r="F164" s="1" t="s">
        <v>11105</v>
      </c>
      <c r="G164" s="1">
        <v>1</v>
      </c>
      <c r="H164" s="1" t="s">
        <v>9626</v>
      </c>
      <c r="I164" s="1" t="s">
        <v>4070</v>
      </c>
      <c r="J164" s="1" t="s">
        <v>22</v>
      </c>
      <c r="K164" s="62" t="s">
        <v>11059</v>
      </c>
      <c r="L164" s="1" t="s">
        <v>11106</v>
      </c>
      <c r="M164" s="1">
        <v>152.63999999999999</v>
      </c>
      <c r="N164" s="1">
        <v>755.57</v>
      </c>
      <c r="O164" s="1">
        <v>755.57</v>
      </c>
      <c r="P164" s="1" t="s">
        <v>10688</v>
      </c>
      <c r="Q164" s="1" t="s">
        <v>11375</v>
      </c>
      <c r="R164" s="1" t="s">
        <v>10656</v>
      </c>
      <c r="T164" s="1" t="s">
        <v>10658</v>
      </c>
    </row>
    <row r="165" spans="1:20" ht="16.2">
      <c r="A165" s="1">
        <v>12</v>
      </c>
      <c r="B165" s="1" t="s">
        <v>14</v>
      </c>
      <c r="C165" s="1" t="s">
        <v>11356</v>
      </c>
      <c r="D165" s="76" t="s">
        <v>11108</v>
      </c>
      <c r="E165" s="76" t="s">
        <v>11109</v>
      </c>
      <c r="F165" s="1" t="s">
        <v>11110</v>
      </c>
      <c r="G165" s="1">
        <v>1</v>
      </c>
      <c r="H165" s="1" t="s">
        <v>9626</v>
      </c>
      <c r="I165" s="1" t="s">
        <v>11111</v>
      </c>
      <c r="J165" s="1" t="s">
        <v>22</v>
      </c>
      <c r="K165" s="62" t="s">
        <v>11046</v>
      </c>
      <c r="L165" s="1" t="s">
        <v>11112</v>
      </c>
      <c r="M165" s="1">
        <v>161.12</v>
      </c>
      <c r="N165" s="1">
        <v>797.54</v>
      </c>
      <c r="O165" s="1">
        <v>797.54</v>
      </c>
      <c r="P165" s="1" t="s">
        <v>10688</v>
      </c>
      <c r="Q165" s="1" t="s">
        <v>11375</v>
      </c>
      <c r="R165" s="1" t="s">
        <v>10656</v>
      </c>
      <c r="T165" s="1" t="s">
        <v>11107</v>
      </c>
    </row>
    <row r="166" spans="1:20" ht="16.2">
      <c r="A166" s="1">
        <v>13</v>
      </c>
      <c r="B166" s="1" t="s">
        <v>14</v>
      </c>
      <c r="C166" s="1" t="s">
        <v>11359</v>
      </c>
      <c r="D166" s="76" t="s">
        <v>11114</v>
      </c>
      <c r="E166" s="76" t="s">
        <v>11115</v>
      </c>
      <c r="F166" s="1" t="s">
        <v>11116</v>
      </c>
      <c r="G166" s="1">
        <v>1</v>
      </c>
      <c r="H166" s="1" t="s">
        <v>9626</v>
      </c>
      <c r="I166" s="1" t="s">
        <v>11117</v>
      </c>
      <c r="J166" s="1" t="s">
        <v>22</v>
      </c>
      <c r="K166" s="62" t="s">
        <v>11052</v>
      </c>
      <c r="L166" s="1" t="s">
        <v>11118</v>
      </c>
      <c r="M166" s="1">
        <v>160</v>
      </c>
      <c r="N166" s="1">
        <v>797.54</v>
      </c>
      <c r="O166" s="1">
        <v>792</v>
      </c>
      <c r="P166" s="1" t="s">
        <v>10688</v>
      </c>
      <c r="Q166" s="1" t="s">
        <v>11375</v>
      </c>
      <c r="R166" s="1" t="s">
        <v>10656</v>
      </c>
      <c r="T166" s="1" t="s">
        <v>11113</v>
      </c>
    </row>
    <row r="167" spans="1:20" ht="16.2">
      <c r="A167" s="1">
        <v>14</v>
      </c>
      <c r="B167" s="1" t="s">
        <v>14</v>
      </c>
      <c r="C167" s="1" t="s">
        <v>11356</v>
      </c>
      <c r="D167" s="76" t="s">
        <v>11120</v>
      </c>
      <c r="E167" s="76" t="s">
        <v>11121</v>
      </c>
      <c r="F167" s="1" t="s">
        <v>11122</v>
      </c>
      <c r="G167" s="1">
        <v>1</v>
      </c>
      <c r="H167" s="1" t="s">
        <v>9626</v>
      </c>
      <c r="I167" s="1" t="s">
        <v>10032</v>
      </c>
      <c r="J167" s="1" t="s">
        <v>22</v>
      </c>
      <c r="K167" s="62" t="s">
        <v>11046</v>
      </c>
      <c r="L167" s="1" t="s">
        <v>11123</v>
      </c>
      <c r="M167" s="1">
        <v>131.94999999999999</v>
      </c>
      <c r="N167" s="1">
        <v>663.14</v>
      </c>
      <c r="O167" s="1">
        <v>653.15</v>
      </c>
      <c r="P167" s="1" t="s">
        <v>10688</v>
      </c>
      <c r="Q167" s="1" t="s">
        <v>11375</v>
      </c>
      <c r="R167" s="1" t="s">
        <v>10656</v>
      </c>
      <c r="T167" s="1" t="s">
        <v>11119</v>
      </c>
    </row>
    <row r="168" spans="1:20" ht="16.2">
      <c r="A168" s="1">
        <v>15</v>
      </c>
      <c r="B168" s="1" t="s">
        <v>14</v>
      </c>
      <c r="C168" s="1" t="s">
        <v>11351</v>
      </c>
      <c r="D168" s="76" t="s">
        <v>11125</v>
      </c>
      <c r="E168" s="76" t="s">
        <v>11126</v>
      </c>
      <c r="F168" s="1" t="s">
        <v>11127</v>
      </c>
      <c r="G168" s="1">
        <v>1</v>
      </c>
      <c r="H168" s="1" t="s">
        <v>9626</v>
      </c>
      <c r="I168" s="1" t="s">
        <v>11128</v>
      </c>
      <c r="J168" s="1" t="s">
        <v>22</v>
      </c>
      <c r="K168" s="62" t="s">
        <v>11046</v>
      </c>
      <c r="L168" s="1" t="s">
        <v>11129</v>
      </c>
      <c r="M168" s="1">
        <v>152.63999999999999</v>
      </c>
      <c r="N168" s="1">
        <v>755.57</v>
      </c>
      <c r="O168" s="1">
        <v>755.57</v>
      </c>
      <c r="P168" s="1" t="s">
        <v>10688</v>
      </c>
      <c r="Q168" s="1" t="s">
        <v>11375</v>
      </c>
      <c r="R168" s="1" t="s">
        <v>10656</v>
      </c>
      <c r="T168" s="1" t="s">
        <v>11124</v>
      </c>
    </row>
    <row r="169" spans="1:20" ht="16.2">
      <c r="A169" s="1">
        <v>16</v>
      </c>
      <c r="B169" s="1" t="s">
        <v>14</v>
      </c>
      <c r="C169" s="1" t="s">
        <v>11356</v>
      </c>
      <c r="D169" s="76" t="s">
        <v>11131</v>
      </c>
      <c r="E169" s="76" t="s">
        <v>11132</v>
      </c>
      <c r="F169" s="1" t="s">
        <v>11133</v>
      </c>
      <c r="G169" s="1">
        <v>1</v>
      </c>
      <c r="H169" s="1" t="s">
        <v>9626</v>
      </c>
      <c r="I169" s="1" t="s">
        <v>11134</v>
      </c>
      <c r="J169" s="1" t="s">
        <v>22</v>
      </c>
      <c r="K169" s="62" t="s">
        <v>11059</v>
      </c>
      <c r="L169" s="1" t="s">
        <v>11135</v>
      </c>
      <c r="M169" s="1">
        <v>136.94999999999999</v>
      </c>
      <c r="N169" s="1">
        <v>705.2</v>
      </c>
      <c r="O169" s="1">
        <v>677.9</v>
      </c>
      <c r="P169" s="1" t="s">
        <v>10688</v>
      </c>
      <c r="Q169" s="1" t="s">
        <v>11375</v>
      </c>
      <c r="R169" s="1" t="s">
        <v>10656</v>
      </c>
      <c r="T169" s="1" t="s">
        <v>11130</v>
      </c>
    </row>
    <row r="170" spans="1:20" ht="16.2">
      <c r="A170" s="1">
        <v>17</v>
      </c>
      <c r="B170" s="1" t="s">
        <v>14</v>
      </c>
      <c r="C170" s="1" t="s">
        <v>11357</v>
      </c>
      <c r="D170" s="76" t="s">
        <v>11137</v>
      </c>
      <c r="E170" s="76" t="s">
        <v>11138</v>
      </c>
      <c r="F170" s="1" t="s">
        <v>11139</v>
      </c>
      <c r="G170" s="1">
        <v>1</v>
      </c>
      <c r="H170" s="1" t="s">
        <v>9626</v>
      </c>
      <c r="I170" s="1" t="s">
        <v>11140</v>
      </c>
      <c r="J170" s="1" t="s">
        <v>22</v>
      </c>
      <c r="K170" s="62" t="s">
        <v>11059</v>
      </c>
      <c r="L170" s="1" t="s">
        <v>11141</v>
      </c>
      <c r="M170" s="1">
        <v>152.63999999999999</v>
      </c>
      <c r="N170" s="1">
        <v>755.57</v>
      </c>
      <c r="O170" s="1">
        <v>755.57</v>
      </c>
      <c r="P170" s="1" t="s">
        <v>10688</v>
      </c>
      <c r="Q170" s="1" t="s">
        <v>11375</v>
      </c>
      <c r="R170" s="1" t="s">
        <v>10656</v>
      </c>
      <c r="T170" s="1" t="s">
        <v>11136</v>
      </c>
    </row>
    <row r="171" spans="1:20" ht="16.2">
      <c r="A171" s="1">
        <v>18</v>
      </c>
      <c r="B171" s="1" t="s">
        <v>14</v>
      </c>
      <c r="C171" s="1" t="s">
        <v>11368</v>
      </c>
      <c r="D171" s="76" t="s">
        <v>11143</v>
      </c>
      <c r="E171" s="76" t="s">
        <v>11144</v>
      </c>
      <c r="F171" s="1" t="s">
        <v>11145</v>
      </c>
      <c r="G171" s="1">
        <v>1</v>
      </c>
      <c r="H171" s="1" t="s">
        <v>9626</v>
      </c>
      <c r="I171" s="1" t="s">
        <v>11146</v>
      </c>
      <c r="J171" s="1" t="s">
        <v>22</v>
      </c>
      <c r="K171" s="62" t="s">
        <v>11095</v>
      </c>
      <c r="L171" s="1" t="s">
        <v>11147</v>
      </c>
      <c r="M171" s="1">
        <v>140</v>
      </c>
      <c r="N171" s="1">
        <v>713.59</v>
      </c>
      <c r="O171" s="1">
        <v>693</v>
      </c>
      <c r="P171" s="1" t="s">
        <v>10688</v>
      </c>
      <c r="Q171" s="1" t="s">
        <v>11375</v>
      </c>
      <c r="R171" s="1" t="s">
        <v>10656</v>
      </c>
      <c r="T171" s="1" t="s">
        <v>11142</v>
      </c>
    </row>
    <row r="172" spans="1:20" ht="16.2">
      <c r="A172" s="1">
        <v>19</v>
      </c>
      <c r="B172" s="1" t="s">
        <v>14</v>
      </c>
      <c r="C172" s="1" t="s">
        <v>11356</v>
      </c>
      <c r="D172" s="76" t="s">
        <v>11149</v>
      </c>
      <c r="E172" s="76" t="s">
        <v>11150</v>
      </c>
      <c r="F172" s="1" t="s">
        <v>11151</v>
      </c>
      <c r="G172" s="1">
        <v>1</v>
      </c>
      <c r="H172" s="1" t="s">
        <v>9626</v>
      </c>
      <c r="I172" s="1" t="s">
        <v>11152</v>
      </c>
      <c r="J172" s="1" t="s">
        <v>22</v>
      </c>
      <c r="K172" s="62" t="s">
        <v>11046</v>
      </c>
      <c r="L172" s="1" t="s">
        <v>11153</v>
      </c>
      <c r="M172" s="1">
        <v>161.12</v>
      </c>
      <c r="N172" s="1">
        <v>797.54</v>
      </c>
      <c r="O172" s="1">
        <v>797.54</v>
      </c>
      <c r="P172" s="1" t="s">
        <v>10688</v>
      </c>
      <c r="Q172" s="1" t="s">
        <v>11375</v>
      </c>
      <c r="R172" s="1" t="s">
        <v>10656</v>
      </c>
      <c r="T172" s="1" t="s">
        <v>11148</v>
      </c>
    </row>
    <row r="173" spans="1:20" ht="16.2">
      <c r="A173" s="1">
        <v>20</v>
      </c>
      <c r="B173" s="1" t="s">
        <v>14</v>
      </c>
      <c r="C173" s="1" t="s">
        <v>11367</v>
      </c>
      <c r="D173" s="76" t="s">
        <v>11155</v>
      </c>
      <c r="E173" s="76" t="s">
        <v>11156</v>
      </c>
      <c r="F173" s="1" t="s">
        <v>11157</v>
      </c>
      <c r="G173" s="1">
        <v>1</v>
      </c>
      <c r="H173" s="1" t="s">
        <v>9626</v>
      </c>
      <c r="I173" s="1" t="s">
        <v>11158</v>
      </c>
      <c r="J173" s="1" t="s">
        <v>22</v>
      </c>
      <c r="K173" s="62" t="s">
        <v>11046</v>
      </c>
      <c r="L173" s="1" t="s">
        <v>11159</v>
      </c>
      <c r="M173" s="1">
        <v>135</v>
      </c>
      <c r="N173" s="1">
        <v>671.62</v>
      </c>
      <c r="O173" s="1">
        <v>668.25</v>
      </c>
      <c r="P173" s="1" t="s">
        <v>10688</v>
      </c>
      <c r="Q173" s="1" t="s">
        <v>11375</v>
      </c>
      <c r="R173" s="1" t="s">
        <v>10656</v>
      </c>
      <c r="T173" s="1" t="s">
        <v>11154</v>
      </c>
    </row>
    <row r="174" spans="1:20" ht="16.2">
      <c r="A174" s="1">
        <v>21</v>
      </c>
      <c r="B174" s="1" t="s">
        <v>14</v>
      </c>
      <c r="C174" s="1" t="s">
        <v>11356</v>
      </c>
      <c r="D174" s="76" t="s">
        <v>11161</v>
      </c>
      <c r="E174" s="76" t="s">
        <v>11162</v>
      </c>
      <c r="F174" s="1" t="s">
        <v>11163</v>
      </c>
      <c r="G174" s="1">
        <v>1</v>
      </c>
      <c r="H174" s="1" t="s">
        <v>9648</v>
      </c>
      <c r="I174" s="1" t="s">
        <v>10124</v>
      </c>
      <c r="J174" s="1" t="s">
        <v>22</v>
      </c>
      <c r="K174" s="62" t="s">
        <v>11046</v>
      </c>
      <c r="L174" s="1" t="s">
        <v>11164</v>
      </c>
      <c r="M174" s="1">
        <v>160</v>
      </c>
      <c r="N174" s="1">
        <v>839.52</v>
      </c>
      <c r="O174" s="1">
        <v>792</v>
      </c>
      <c r="P174" s="1" t="s">
        <v>10688</v>
      </c>
      <c r="Q174" s="1" t="s">
        <v>11375</v>
      </c>
      <c r="R174" s="1" t="s">
        <v>10656</v>
      </c>
      <c r="T174" s="1" t="s">
        <v>11160</v>
      </c>
    </row>
    <row r="175" spans="1:20" ht="16.2">
      <c r="A175" s="1">
        <v>22</v>
      </c>
      <c r="B175" s="1" t="s">
        <v>14</v>
      </c>
      <c r="C175" s="1" t="s">
        <v>11364</v>
      </c>
      <c r="D175" s="76" t="s">
        <v>11166</v>
      </c>
      <c r="E175" s="76" t="s">
        <v>11167</v>
      </c>
      <c r="F175" s="1" t="s">
        <v>11168</v>
      </c>
      <c r="G175" s="1">
        <v>1</v>
      </c>
      <c r="H175" s="1" t="s">
        <v>9626</v>
      </c>
      <c r="I175" s="1" t="s">
        <v>11169</v>
      </c>
      <c r="J175" s="1" t="s">
        <v>22</v>
      </c>
      <c r="K175" s="62" t="s">
        <v>11052</v>
      </c>
      <c r="L175" s="1" t="s">
        <v>11170</v>
      </c>
      <c r="M175" s="1">
        <v>150</v>
      </c>
      <c r="N175" s="1">
        <v>755.57</v>
      </c>
      <c r="O175" s="1">
        <v>742.5</v>
      </c>
      <c r="P175" s="1" t="s">
        <v>10688</v>
      </c>
      <c r="Q175" s="1" t="s">
        <v>11375</v>
      </c>
      <c r="R175" s="1" t="s">
        <v>10656</v>
      </c>
      <c r="T175" s="1" t="s">
        <v>11165</v>
      </c>
    </row>
    <row r="176" spans="1:20" ht="16.2">
      <c r="A176" s="1">
        <v>23</v>
      </c>
      <c r="B176" s="1" t="s">
        <v>14</v>
      </c>
      <c r="C176" s="1" t="s">
        <v>11357</v>
      </c>
      <c r="D176" s="76" t="s">
        <v>11172</v>
      </c>
      <c r="E176" s="76" t="s">
        <v>11173</v>
      </c>
      <c r="F176" s="1" t="s">
        <v>11174</v>
      </c>
      <c r="G176" s="1">
        <v>1</v>
      </c>
      <c r="H176" s="1" t="s">
        <v>9626</v>
      </c>
      <c r="I176" s="1" t="s">
        <v>11175</v>
      </c>
      <c r="J176" s="1" t="s">
        <v>538</v>
      </c>
      <c r="K176" s="62" t="s">
        <v>11059</v>
      </c>
      <c r="L176" s="1" t="s">
        <v>11176</v>
      </c>
      <c r="M176" s="1">
        <v>160</v>
      </c>
      <c r="N176" s="1">
        <v>797.54</v>
      </c>
      <c r="O176" s="1">
        <v>792</v>
      </c>
      <c r="P176" s="1" t="s">
        <v>10688</v>
      </c>
      <c r="Q176" s="1" t="s">
        <v>11375</v>
      </c>
      <c r="R176" s="1" t="s">
        <v>10656</v>
      </c>
      <c r="T176" s="1" t="s">
        <v>11171</v>
      </c>
    </row>
    <row r="177" spans="1:20" ht="16.2">
      <c r="A177" s="1">
        <v>24</v>
      </c>
      <c r="B177" s="1" t="s">
        <v>14</v>
      </c>
      <c r="C177" s="1" t="s">
        <v>11364</v>
      </c>
      <c r="D177" s="76" t="s">
        <v>11178</v>
      </c>
      <c r="E177" s="76" t="s">
        <v>11179</v>
      </c>
      <c r="F177" s="1" t="s">
        <v>11180</v>
      </c>
      <c r="G177" s="1">
        <v>1</v>
      </c>
      <c r="H177" s="1" t="s">
        <v>9626</v>
      </c>
      <c r="I177" s="1" t="s">
        <v>11181</v>
      </c>
      <c r="J177" s="1" t="s">
        <v>22</v>
      </c>
      <c r="K177" s="62" t="s">
        <v>11059</v>
      </c>
      <c r="L177" s="1" t="s">
        <v>11182</v>
      </c>
      <c r="M177" s="1">
        <v>163</v>
      </c>
      <c r="N177" s="1">
        <v>839.52</v>
      </c>
      <c r="O177" s="1">
        <v>806.85</v>
      </c>
      <c r="P177" s="1" t="s">
        <v>10688</v>
      </c>
      <c r="Q177" s="1" t="s">
        <v>11375</v>
      </c>
      <c r="R177" s="1" t="s">
        <v>10656</v>
      </c>
      <c r="T177" s="1" t="s">
        <v>11177</v>
      </c>
    </row>
    <row r="178" spans="1:20" ht="16.2">
      <c r="A178" s="1">
        <v>25</v>
      </c>
      <c r="B178" s="1" t="s">
        <v>14</v>
      </c>
      <c r="C178" s="1" t="s">
        <v>11358</v>
      </c>
      <c r="D178" s="76" t="s">
        <v>11184</v>
      </c>
      <c r="E178" s="76" t="s">
        <v>11185</v>
      </c>
      <c r="F178" s="1" t="s">
        <v>11186</v>
      </c>
      <c r="G178" s="1">
        <v>1</v>
      </c>
      <c r="H178" s="1" t="s">
        <v>9648</v>
      </c>
      <c r="I178" s="1" t="s">
        <v>11187</v>
      </c>
      <c r="J178" s="1" t="s">
        <v>22</v>
      </c>
      <c r="K178" s="62" t="s">
        <v>11188</v>
      </c>
      <c r="L178" s="1" t="s">
        <v>11189</v>
      </c>
      <c r="M178" s="1">
        <v>66.09</v>
      </c>
      <c r="N178" s="1">
        <v>327.16000000000003</v>
      </c>
      <c r="O178" s="1">
        <v>327.14999999999998</v>
      </c>
      <c r="P178" s="1" t="s">
        <v>10688</v>
      </c>
      <c r="Q178" s="1" t="s">
        <v>11375</v>
      </c>
      <c r="R178" s="1" t="s">
        <v>10656</v>
      </c>
      <c r="T178" s="1" t="s">
        <v>11183</v>
      </c>
    </row>
    <row r="179" spans="1:20" ht="16.2">
      <c r="A179" s="1">
        <v>26</v>
      </c>
      <c r="B179" s="1" t="s">
        <v>14</v>
      </c>
      <c r="C179" s="1" t="s">
        <v>11364</v>
      </c>
      <c r="D179" s="76" t="s">
        <v>11191</v>
      </c>
      <c r="E179" s="76" t="s">
        <v>11192</v>
      </c>
      <c r="F179" s="1" t="s">
        <v>11193</v>
      </c>
      <c r="G179" s="1">
        <v>1</v>
      </c>
      <c r="H179" s="1" t="s">
        <v>9626</v>
      </c>
      <c r="I179" s="1" t="s">
        <v>11194</v>
      </c>
      <c r="J179" s="1" t="s">
        <v>7190</v>
      </c>
      <c r="K179" s="62" t="s">
        <v>11059</v>
      </c>
      <c r="L179" s="1" t="s">
        <v>11195</v>
      </c>
      <c r="M179" s="1">
        <v>122.06</v>
      </c>
      <c r="N179" s="1">
        <v>604.20000000000005</v>
      </c>
      <c r="O179" s="1">
        <v>604.20000000000005</v>
      </c>
      <c r="P179" s="1" t="s">
        <v>10688</v>
      </c>
      <c r="Q179" s="1" t="s">
        <v>11375</v>
      </c>
      <c r="R179" s="1" t="s">
        <v>10656</v>
      </c>
      <c r="T179" s="1" t="s">
        <v>11190</v>
      </c>
    </row>
    <row r="180" spans="1:20" ht="16.2">
      <c r="A180" s="1">
        <v>27</v>
      </c>
      <c r="B180" s="1" t="s">
        <v>14</v>
      </c>
      <c r="C180" s="1" t="s">
        <v>11364</v>
      </c>
      <c r="D180" s="76" t="s">
        <v>11197</v>
      </c>
      <c r="E180" s="76" t="s">
        <v>11198</v>
      </c>
      <c r="F180" s="1" t="s">
        <v>11199</v>
      </c>
      <c r="G180" s="1">
        <v>1</v>
      </c>
      <c r="H180" s="1" t="s">
        <v>9626</v>
      </c>
      <c r="I180" s="1" t="s">
        <v>11200</v>
      </c>
      <c r="J180" s="1" t="s">
        <v>22</v>
      </c>
      <c r="K180" s="62" t="s">
        <v>11095</v>
      </c>
      <c r="L180" s="1" t="s">
        <v>11201</v>
      </c>
      <c r="M180" s="1">
        <v>170</v>
      </c>
      <c r="N180" s="1">
        <v>881.5</v>
      </c>
      <c r="O180" s="1">
        <v>841.5</v>
      </c>
      <c r="P180" s="1" t="s">
        <v>10688</v>
      </c>
      <c r="Q180" s="1" t="s">
        <v>11375</v>
      </c>
      <c r="R180" s="1" t="s">
        <v>10656</v>
      </c>
      <c r="T180" s="1" t="s">
        <v>11196</v>
      </c>
    </row>
    <row r="181" spans="1:20" ht="16.2">
      <c r="A181" s="1">
        <v>28</v>
      </c>
      <c r="B181" s="1" t="s">
        <v>14</v>
      </c>
      <c r="C181" s="1" t="s">
        <v>11364</v>
      </c>
      <c r="D181" s="76" t="s">
        <v>11203</v>
      </c>
      <c r="E181" s="76" t="s">
        <v>11204</v>
      </c>
      <c r="F181" s="1" t="s">
        <v>11205</v>
      </c>
      <c r="G181" s="1">
        <v>1</v>
      </c>
      <c r="H181" s="1" t="s">
        <v>9626</v>
      </c>
      <c r="I181" s="1" t="s">
        <v>11206</v>
      </c>
      <c r="J181" s="1" t="s">
        <v>22</v>
      </c>
      <c r="K181" s="62" t="s">
        <v>11095</v>
      </c>
      <c r="L181" s="1" t="s">
        <v>11207</v>
      </c>
      <c r="M181" s="1">
        <v>160</v>
      </c>
      <c r="N181" s="1">
        <v>797.54</v>
      </c>
      <c r="O181" s="1">
        <v>792</v>
      </c>
      <c r="P181" s="1" t="s">
        <v>10688</v>
      </c>
      <c r="Q181" s="1" t="s">
        <v>11375</v>
      </c>
      <c r="R181" s="1" t="s">
        <v>10656</v>
      </c>
      <c r="T181" s="1" t="s">
        <v>11202</v>
      </c>
    </row>
    <row r="182" spans="1:20" ht="16.2">
      <c r="A182" s="1">
        <v>29</v>
      </c>
      <c r="B182" s="1" t="s">
        <v>14</v>
      </c>
      <c r="C182" s="1" t="s">
        <v>11351</v>
      </c>
      <c r="D182" s="76" t="s">
        <v>11209</v>
      </c>
      <c r="E182" s="76" t="s">
        <v>11210</v>
      </c>
      <c r="F182" s="1" t="s">
        <v>11211</v>
      </c>
      <c r="G182" s="1">
        <v>1</v>
      </c>
      <c r="H182" s="1" t="s">
        <v>9626</v>
      </c>
      <c r="I182" s="1" t="s">
        <v>11212</v>
      </c>
      <c r="J182" s="1" t="s">
        <v>22</v>
      </c>
      <c r="K182" s="62" t="s">
        <v>11046</v>
      </c>
      <c r="L182" s="1" t="s">
        <v>11213</v>
      </c>
      <c r="M182" s="1">
        <v>152</v>
      </c>
      <c r="N182" s="1">
        <v>755.57</v>
      </c>
      <c r="O182" s="1">
        <v>752.4</v>
      </c>
      <c r="P182" s="1" t="s">
        <v>10688</v>
      </c>
      <c r="Q182" s="1" t="s">
        <v>11375</v>
      </c>
      <c r="R182" s="1" t="s">
        <v>10656</v>
      </c>
      <c r="T182" s="1" t="s">
        <v>11208</v>
      </c>
    </row>
    <row r="183" spans="1:20" ht="16.2">
      <c r="A183" s="1">
        <v>30</v>
      </c>
      <c r="B183" s="1" t="s">
        <v>14</v>
      </c>
      <c r="C183" s="1" t="s">
        <v>11363</v>
      </c>
      <c r="D183" s="76" t="s">
        <v>11215</v>
      </c>
      <c r="E183" s="76" t="s">
        <v>11216</v>
      </c>
      <c r="F183" s="1" t="s">
        <v>11217</v>
      </c>
      <c r="G183" s="1">
        <v>1</v>
      </c>
      <c r="H183" s="1" t="s">
        <v>9648</v>
      </c>
      <c r="I183" s="1" t="s">
        <v>11218</v>
      </c>
      <c r="J183" s="1" t="s">
        <v>22</v>
      </c>
      <c r="K183" s="62" t="s">
        <v>11095</v>
      </c>
      <c r="L183" s="1" t="s">
        <v>11219</v>
      </c>
      <c r="M183" s="1">
        <v>144.16</v>
      </c>
      <c r="N183" s="1">
        <v>713.59</v>
      </c>
      <c r="O183" s="1">
        <v>713.59</v>
      </c>
      <c r="P183" s="1" t="s">
        <v>10688</v>
      </c>
      <c r="Q183" s="1" t="s">
        <v>11375</v>
      </c>
      <c r="R183" s="1" t="s">
        <v>10656</v>
      </c>
      <c r="T183" s="1" t="s">
        <v>11214</v>
      </c>
    </row>
    <row r="184" spans="1:20" ht="16.2">
      <c r="A184" s="1">
        <v>31</v>
      </c>
      <c r="B184" s="1" t="s">
        <v>14</v>
      </c>
      <c r="C184" s="1" t="s">
        <v>11352</v>
      </c>
      <c r="D184" s="76" t="s">
        <v>11221</v>
      </c>
      <c r="E184" s="76" t="s">
        <v>11222</v>
      </c>
      <c r="F184" s="1" t="s">
        <v>11223</v>
      </c>
      <c r="G184" s="1">
        <v>1</v>
      </c>
      <c r="H184" s="1" t="s">
        <v>9626</v>
      </c>
      <c r="I184" s="1" t="s">
        <v>11224</v>
      </c>
      <c r="J184" s="1" t="s">
        <v>22</v>
      </c>
      <c r="K184" s="62" t="s">
        <v>11052</v>
      </c>
      <c r="L184" s="1" t="s">
        <v>11225</v>
      </c>
      <c r="M184" s="1">
        <v>110</v>
      </c>
      <c r="N184" s="1">
        <v>671.62</v>
      </c>
      <c r="O184" s="1">
        <v>544.5</v>
      </c>
      <c r="P184" s="1" t="s">
        <v>10688</v>
      </c>
      <c r="Q184" s="1" t="s">
        <v>11375</v>
      </c>
      <c r="R184" s="1" t="s">
        <v>10656</v>
      </c>
      <c r="T184" s="1" t="s">
        <v>11220</v>
      </c>
    </row>
    <row r="185" spans="1:20" ht="16.2">
      <c r="A185" s="1">
        <v>32</v>
      </c>
      <c r="B185" s="1" t="s">
        <v>14</v>
      </c>
      <c r="C185" s="1" t="s">
        <v>11358</v>
      </c>
      <c r="D185" s="76" t="s">
        <v>11227</v>
      </c>
      <c r="E185" s="76" t="s">
        <v>11228</v>
      </c>
      <c r="F185" s="1" t="s">
        <v>11229</v>
      </c>
      <c r="G185" s="1">
        <v>1</v>
      </c>
      <c r="H185" s="1" t="s">
        <v>9626</v>
      </c>
      <c r="I185" s="1" t="s">
        <v>11230</v>
      </c>
      <c r="J185" s="1" t="s">
        <v>22</v>
      </c>
      <c r="K185" s="62" t="s">
        <v>11059</v>
      </c>
      <c r="L185" s="1" t="s">
        <v>11231</v>
      </c>
      <c r="M185" s="1">
        <v>148</v>
      </c>
      <c r="N185" s="1">
        <v>797.54</v>
      </c>
      <c r="O185" s="1">
        <v>732.6</v>
      </c>
      <c r="P185" s="1" t="s">
        <v>10688</v>
      </c>
      <c r="Q185" s="1" t="s">
        <v>11375</v>
      </c>
      <c r="R185" s="1" t="s">
        <v>10656</v>
      </c>
      <c r="T185" s="1" t="s">
        <v>11226</v>
      </c>
    </row>
    <row r="186" spans="1:20" ht="16.2">
      <c r="A186" s="1">
        <v>33</v>
      </c>
      <c r="B186" s="1" t="s">
        <v>14</v>
      </c>
      <c r="C186" s="1" t="s">
        <v>11352</v>
      </c>
      <c r="D186" s="76" t="s">
        <v>11233</v>
      </c>
      <c r="E186" s="76" t="s">
        <v>11234</v>
      </c>
      <c r="F186" s="1" t="s">
        <v>11235</v>
      </c>
      <c r="G186" s="1">
        <v>1</v>
      </c>
      <c r="H186" s="1" t="s">
        <v>9626</v>
      </c>
      <c r="I186" s="1" t="s">
        <v>11236</v>
      </c>
      <c r="J186" s="1" t="s">
        <v>22</v>
      </c>
      <c r="K186" s="62" t="s">
        <v>11059</v>
      </c>
      <c r="L186" s="1" t="s">
        <v>11237</v>
      </c>
      <c r="M186" s="1">
        <v>148</v>
      </c>
      <c r="N186" s="1">
        <v>797.54</v>
      </c>
      <c r="O186" s="1">
        <v>732.6</v>
      </c>
      <c r="P186" s="1" t="s">
        <v>10688</v>
      </c>
      <c r="Q186" s="1" t="s">
        <v>11375</v>
      </c>
      <c r="R186" s="1" t="s">
        <v>10656</v>
      </c>
      <c r="T186" s="1" t="s">
        <v>11232</v>
      </c>
    </row>
    <row r="187" spans="1:20" ht="16.2">
      <c r="A187" s="1">
        <v>34</v>
      </c>
      <c r="B187" s="1" t="s">
        <v>14</v>
      </c>
      <c r="C187" s="1" t="s">
        <v>11364</v>
      </c>
      <c r="D187" s="76" t="s">
        <v>11239</v>
      </c>
      <c r="E187" s="76" t="s">
        <v>11240</v>
      </c>
      <c r="F187" s="1" t="s">
        <v>11241</v>
      </c>
      <c r="G187" s="1">
        <v>1</v>
      </c>
      <c r="H187" s="1" t="s">
        <v>9626</v>
      </c>
      <c r="I187" s="1" t="s">
        <v>11242</v>
      </c>
      <c r="J187" s="1" t="s">
        <v>22</v>
      </c>
      <c r="K187" s="62" t="s">
        <v>11095</v>
      </c>
      <c r="L187" s="1" t="s">
        <v>11243</v>
      </c>
      <c r="M187" s="1">
        <v>148</v>
      </c>
      <c r="N187" s="1">
        <v>797.54</v>
      </c>
      <c r="O187" s="1">
        <v>732.6</v>
      </c>
      <c r="P187" s="1" t="s">
        <v>10688</v>
      </c>
      <c r="Q187" s="1" t="s">
        <v>11375</v>
      </c>
      <c r="R187" s="1" t="s">
        <v>10656</v>
      </c>
      <c r="T187" s="1" t="s">
        <v>11238</v>
      </c>
    </row>
    <row r="188" spans="1:20" ht="16.2">
      <c r="A188" s="1">
        <v>35</v>
      </c>
      <c r="B188" s="1" t="s">
        <v>14</v>
      </c>
      <c r="C188" s="1" t="s">
        <v>11364</v>
      </c>
      <c r="D188" s="76" t="s">
        <v>11245</v>
      </c>
      <c r="E188" s="76" t="s">
        <v>11246</v>
      </c>
      <c r="F188" s="1" t="s">
        <v>11247</v>
      </c>
      <c r="G188" s="1">
        <v>1</v>
      </c>
      <c r="H188" s="1" t="s">
        <v>9648</v>
      </c>
      <c r="I188" s="1" t="s">
        <v>11248</v>
      </c>
      <c r="J188" s="1" t="s">
        <v>22</v>
      </c>
      <c r="K188" s="62" t="s">
        <v>11046</v>
      </c>
      <c r="L188" s="1" t="s">
        <v>11249</v>
      </c>
      <c r="M188" s="1">
        <v>180</v>
      </c>
      <c r="N188" s="1">
        <v>923.47</v>
      </c>
      <c r="O188" s="1">
        <v>891</v>
      </c>
      <c r="P188" s="1" t="s">
        <v>10688</v>
      </c>
      <c r="Q188" s="1" t="s">
        <v>11375</v>
      </c>
      <c r="R188" s="1" t="s">
        <v>10656</v>
      </c>
      <c r="T188" s="1" t="s">
        <v>11244</v>
      </c>
    </row>
    <row r="189" spans="1:20" ht="16.2">
      <c r="A189" s="1">
        <v>36</v>
      </c>
      <c r="B189" s="1" t="s">
        <v>14</v>
      </c>
      <c r="C189" s="1" t="s">
        <v>11356</v>
      </c>
      <c r="D189" s="76" t="s">
        <v>11251</v>
      </c>
      <c r="E189" s="76" t="s">
        <v>11252</v>
      </c>
      <c r="F189" s="1" t="s">
        <v>11253</v>
      </c>
      <c r="G189" s="1">
        <v>1</v>
      </c>
      <c r="H189" s="1" t="s">
        <v>9800</v>
      </c>
      <c r="I189" s="1" t="s">
        <v>11254</v>
      </c>
      <c r="J189" s="1" t="s">
        <v>22</v>
      </c>
      <c r="K189" s="62" t="s">
        <v>11046</v>
      </c>
      <c r="L189" s="1" t="s">
        <v>11255</v>
      </c>
      <c r="M189" s="1">
        <v>161.12</v>
      </c>
      <c r="N189" s="1">
        <v>797.54</v>
      </c>
      <c r="O189" s="1">
        <v>797.54</v>
      </c>
      <c r="P189" s="1" t="s">
        <v>10688</v>
      </c>
      <c r="Q189" s="1" t="s">
        <v>11375</v>
      </c>
      <c r="R189" s="1" t="s">
        <v>10656</v>
      </c>
      <c r="T189" s="1" t="s">
        <v>11250</v>
      </c>
    </row>
    <row r="190" spans="1:20" ht="16.2">
      <c r="A190" s="1">
        <v>37</v>
      </c>
      <c r="B190" s="1" t="s">
        <v>14</v>
      </c>
      <c r="C190" s="1" t="s">
        <v>11356</v>
      </c>
      <c r="D190" s="76" t="s">
        <v>11257</v>
      </c>
      <c r="E190" s="76" t="s">
        <v>11258</v>
      </c>
      <c r="F190" s="1" t="s">
        <v>11259</v>
      </c>
      <c r="G190" s="1">
        <v>1</v>
      </c>
      <c r="H190" s="1" t="s">
        <v>9626</v>
      </c>
      <c r="I190" s="1" t="s">
        <v>11260</v>
      </c>
      <c r="J190" s="1" t="s">
        <v>22</v>
      </c>
      <c r="K190" s="62" t="s">
        <v>11059</v>
      </c>
      <c r="L190" s="1" t="s">
        <v>11261</v>
      </c>
      <c r="M190" s="1">
        <v>147</v>
      </c>
      <c r="N190" s="1">
        <v>747.17</v>
      </c>
      <c r="O190" s="1">
        <v>727.65</v>
      </c>
      <c r="P190" s="1" t="s">
        <v>10688</v>
      </c>
      <c r="Q190" s="1" t="s">
        <v>11375</v>
      </c>
      <c r="R190" s="1" t="s">
        <v>10656</v>
      </c>
      <c r="T190" s="1" t="s">
        <v>11256</v>
      </c>
    </row>
    <row r="191" spans="1:20" ht="16.2">
      <c r="A191" s="1">
        <v>38</v>
      </c>
      <c r="B191" s="1" t="s">
        <v>14</v>
      </c>
      <c r="C191" s="1" t="s">
        <v>11356</v>
      </c>
      <c r="D191" s="76" t="s">
        <v>11263</v>
      </c>
      <c r="E191" s="76" t="s">
        <v>11264</v>
      </c>
      <c r="F191" s="1" t="s">
        <v>11265</v>
      </c>
      <c r="G191" s="1">
        <v>1</v>
      </c>
      <c r="H191" s="1" t="s">
        <v>9626</v>
      </c>
      <c r="I191" s="1" t="s">
        <v>11266</v>
      </c>
      <c r="J191" s="1" t="s">
        <v>22</v>
      </c>
      <c r="K191" s="62" t="s">
        <v>11095</v>
      </c>
      <c r="L191" s="1" t="s">
        <v>11267</v>
      </c>
      <c r="M191" s="1">
        <v>152.63999999999999</v>
      </c>
      <c r="N191" s="1">
        <v>755.57</v>
      </c>
      <c r="O191" s="1">
        <v>755.57</v>
      </c>
      <c r="P191" s="1" t="s">
        <v>10688</v>
      </c>
      <c r="Q191" s="1" t="s">
        <v>11375</v>
      </c>
      <c r="R191" s="1" t="s">
        <v>10656</v>
      </c>
      <c r="T191" s="1" t="s">
        <v>11262</v>
      </c>
    </row>
    <row r="192" spans="1:20" ht="16.2">
      <c r="A192" s="1">
        <v>39</v>
      </c>
      <c r="B192" s="1" t="s">
        <v>14</v>
      </c>
      <c r="C192" s="1" t="s">
        <v>11357</v>
      </c>
      <c r="D192" s="76" t="s">
        <v>11269</v>
      </c>
      <c r="E192" s="76" t="s">
        <v>11270</v>
      </c>
      <c r="F192" s="1" t="s">
        <v>11271</v>
      </c>
      <c r="G192" s="1">
        <v>1</v>
      </c>
      <c r="H192" s="1" t="s">
        <v>11087</v>
      </c>
      <c r="I192" s="1" t="s">
        <v>11272</v>
      </c>
      <c r="J192" s="1" t="s">
        <v>538</v>
      </c>
      <c r="K192" s="62" t="s">
        <v>11059</v>
      </c>
      <c r="L192" s="1" t="s">
        <v>11273</v>
      </c>
      <c r="M192" s="1">
        <v>152.63999999999999</v>
      </c>
      <c r="N192" s="1">
        <v>755.57</v>
      </c>
      <c r="O192" s="1">
        <v>755.57</v>
      </c>
      <c r="P192" s="1" t="s">
        <v>10688</v>
      </c>
      <c r="Q192" s="1" t="s">
        <v>11375</v>
      </c>
      <c r="R192" s="1" t="s">
        <v>10656</v>
      </c>
      <c r="T192" s="1" t="s">
        <v>11268</v>
      </c>
    </row>
    <row r="193" spans="1:20" ht="16.2">
      <c r="A193" s="1">
        <v>40</v>
      </c>
      <c r="B193" s="1" t="s">
        <v>14</v>
      </c>
      <c r="C193" s="1" t="s">
        <v>11361</v>
      </c>
      <c r="D193" s="76" t="s">
        <v>11275</v>
      </c>
      <c r="E193" s="76" t="s">
        <v>11276</v>
      </c>
      <c r="F193" s="1" t="s">
        <v>11277</v>
      </c>
      <c r="G193" s="1">
        <v>1</v>
      </c>
      <c r="H193" s="1" t="s">
        <v>9626</v>
      </c>
      <c r="I193" s="1" t="s">
        <v>11278</v>
      </c>
      <c r="J193" s="1" t="s">
        <v>22</v>
      </c>
      <c r="K193" s="62" t="s">
        <v>11059</v>
      </c>
      <c r="L193" s="1" t="s">
        <v>11279</v>
      </c>
      <c r="M193" s="1">
        <v>152.63999999999999</v>
      </c>
      <c r="N193" s="1">
        <v>755.57</v>
      </c>
      <c r="O193" s="1">
        <v>755.57</v>
      </c>
      <c r="P193" s="1" t="s">
        <v>10688</v>
      </c>
      <c r="Q193" s="1" t="s">
        <v>11375</v>
      </c>
      <c r="R193" s="1" t="s">
        <v>10656</v>
      </c>
      <c r="T193" s="1" t="s">
        <v>11274</v>
      </c>
    </row>
    <row r="194" spans="1:20" ht="16.2">
      <c r="A194" s="1">
        <v>41</v>
      </c>
      <c r="B194" s="1" t="s">
        <v>14</v>
      </c>
      <c r="C194" s="1" t="s">
        <v>11364</v>
      </c>
      <c r="D194" s="76" t="s">
        <v>11281</v>
      </c>
      <c r="E194" s="76" t="s">
        <v>11282</v>
      </c>
      <c r="F194" s="1" t="s">
        <v>11283</v>
      </c>
      <c r="G194" s="1">
        <v>1</v>
      </c>
      <c r="H194" s="1" t="s">
        <v>9626</v>
      </c>
      <c r="I194" s="1" t="s">
        <v>11284</v>
      </c>
      <c r="J194" s="1" t="s">
        <v>22</v>
      </c>
      <c r="K194" s="62" t="s">
        <v>11059</v>
      </c>
      <c r="L194" s="1" t="s">
        <v>11285</v>
      </c>
      <c r="M194" s="1">
        <v>163</v>
      </c>
      <c r="N194" s="1">
        <v>839.52</v>
      </c>
      <c r="O194" s="1">
        <v>806.85</v>
      </c>
      <c r="P194" s="1" t="s">
        <v>10688</v>
      </c>
      <c r="Q194" s="1" t="s">
        <v>11375</v>
      </c>
      <c r="R194" s="1" t="s">
        <v>10656</v>
      </c>
      <c r="T194" s="1" t="s">
        <v>11280</v>
      </c>
    </row>
    <row r="195" spans="1:20" ht="16.2">
      <c r="A195" s="1">
        <v>42</v>
      </c>
      <c r="B195" s="1" t="s">
        <v>14</v>
      </c>
      <c r="C195" s="1" t="s">
        <v>11355</v>
      </c>
      <c r="D195" s="76" t="s">
        <v>11287</v>
      </c>
      <c r="E195" s="76" t="s">
        <v>11288</v>
      </c>
      <c r="F195" s="1" t="s">
        <v>11289</v>
      </c>
      <c r="G195" s="1">
        <v>1</v>
      </c>
      <c r="H195" s="1" t="s">
        <v>9626</v>
      </c>
      <c r="I195" s="1" t="s">
        <v>11290</v>
      </c>
      <c r="J195" s="1" t="s">
        <v>22</v>
      </c>
      <c r="K195" s="62" t="s">
        <v>11059</v>
      </c>
      <c r="L195" s="1" t="s">
        <v>11291</v>
      </c>
      <c r="M195" s="1">
        <v>148</v>
      </c>
      <c r="N195" s="1">
        <v>797.54</v>
      </c>
      <c r="O195" s="1">
        <v>732.6</v>
      </c>
      <c r="P195" s="1" t="s">
        <v>10688</v>
      </c>
      <c r="Q195" s="1" t="s">
        <v>11375</v>
      </c>
      <c r="R195" s="1" t="s">
        <v>10656</v>
      </c>
      <c r="T195" s="1" t="s">
        <v>11286</v>
      </c>
    </row>
    <row r="196" spans="1:20" ht="16.2">
      <c r="A196" s="1">
        <v>43</v>
      </c>
      <c r="B196" s="1" t="s">
        <v>14</v>
      </c>
      <c r="C196" s="1" t="s">
        <v>11359</v>
      </c>
      <c r="D196" s="76" t="s">
        <v>11293</v>
      </c>
      <c r="E196" s="76" t="s">
        <v>11294</v>
      </c>
      <c r="F196" s="1" t="s">
        <v>11295</v>
      </c>
      <c r="G196" s="1">
        <v>1</v>
      </c>
      <c r="H196" s="1" t="s">
        <v>9626</v>
      </c>
      <c r="I196" s="1" t="s">
        <v>11296</v>
      </c>
      <c r="J196" s="1" t="s">
        <v>22</v>
      </c>
      <c r="K196" s="62" t="s">
        <v>11046</v>
      </c>
      <c r="L196" s="1" t="s">
        <v>11297</v>
      </c>
      <c r="M196" s="1">
        <v>148</v>
      </c>
      <c r="N196" s="1">
        <v>797.54</v>
      </c>
      <c r="O196" s="1">
        <v>732.6</v>
      </c>
      <c r="P196" s="1" t="s">
        <v>10688</v>
      </c>
      <c r="Q196" s="1" t="s">
        <v>11375</v>
      </c>
      <c r="R196" s="1" t="s">
        <v>10656</v>
      </c>
      <c r="T196" s="1" t="s">
        <v>11292</v>
      </c>
    </row>
    <row r="197" spans="1:20" ht="16.2">
      <c r="A197" s="1">
        <v>44</v>
      </c>
      <c r="B197" s="1" t="s">
        <v>14</v>
      </c>
      <c r="C197" s="1" t="s">
        <v>11364</v>
      </c>
      <c r="D197" s="76" t="s">
        <v>11299</v>
      </c>
      <c r="E197" s="76" t="s">
        <v>11300</v>
      </c>
      <c r="F197" s="1" t="s">
        <v>11301</v>
      </c>
      <c r="G197" s="1">
        <v>1</v>
      </c>
      <c r="H197" s="1" t="s">
        <v>9748</v>
      </c>
      <c r="I197" s="1" t="s">
        <v>11302</v>
      </c>
      <c r="J197" s="1" t="s">
        <v>7190</v>
      </c>
      <c r="K197" s="62" t="s">
        <v>11188</v>
      </c>
      <c r="L197" s="1" t="s">
        <v>11303</v>
      </c>
      <c r="M197" s="1">
        <v>47.47</v>
      </c>
      <c r="N197" s="1">
        <v>234.98</v>
      </c>
      <c r="O197" s="1">
        <v>234.98</v>
      </c>
      <c r="P197" s="1" t="s">
        <v>10688</v>
      </c>
      <c r="Q197" s="1" t="s">
        <v>11375</v>
      </c>
      <c r="R197" s="1" t="s">
        <v>10656</v>
      </c>
      <c r="T197" s="1" t="s">
        <v>11298</v>
      </c>
    </row>
    <row r="198" spans="1:20" ht="16.2">
      <c r="A198" s="1">
        <v>45</v>
      </c>
      <c r="B198" s="1" t="s">
        <v>14</v>
      </c>
      <c r="C198" s="1" t="s">
        <v>11353</v>
      </c>
      <c r="D198" s="76" t="s">
        <v>11305</v>
      </c>
      <c r="E198" s="76" t="s">
        <v>11306</v>
      </c>
      <c r="F198" s="1" t="s">
        <v>11307</v>
      </c>
      <c r="G198" s="1">
        <v>1</v>
      </c>
      <c r="H198" s="1" t="s">
        <v>9626</v>
      </c>
      <c r="I198" s="1" t="s">
        <v>11308</v>
      </c>
      <c r="J198" s="1" t="s">
        <v>22</v>
      </c>
      <c r="K198" s="62" t="s">
        <v>11095</v>
      </c>
      <c r="L198" s="1" t="s">
        <v>11309</v>
      </c>
      <c r="M198" s="1">
        <v>145</v>
      </c>
      <c r="N198" s="1">
        <v>755.57</v>
      </c>
      <c r="O198" s="1">
        <v>717.75</v>
      </c>
      <c r="P198" s="1" t="s">
        <v>10688</v>
      </c>
      <c r="Q198" s="1" t="s">
        <v>11375</v>
      </c>
      <c r="R198" s="1" t="s">
        <v>10656</v>
      </c>
      <c r="T198" s="1" t="s">
        <v>11304</v>
      </c>
    </row>
    <row r="199" spans="1:20" ht="16.2">
      <c r="A199" s="1">
        <v>46</v>
      </c>
      <c r="B199" s="1" t="s">
        <v>14</v>
      </c>
      <c r="C199" s="1" t="s">
        <v>11351</v>
      </c>
      <c r="D199" s="76" t="s">
        <v>11311</v>
      </c>
      <c r="E199" s="76" t="s">
        <v>11312</v>
      </c>
      <c r="F199" s="1" t="s">
        <v>8549</v>
      </c>
      <c r="G199" s="1">
        <v>1</v>
      </c>
      <c r="H199" s="1" t="s">
        <v>9626</v>
      </c>
      <c r="I199" s="1" t="s">
        <v>11313</v>
      </c>
      <c r="J199" s="1" t="s">
        <v>22</v>
      </c>
      <c r="K199" s="62" t="s">
        <v>11046</v>
      </c>
      <c r="L199" s="1" t="s">
        <v>11314</v>
      </c>
      <c r="M199" s="1">
        <v>110</v>
      </c>
      <c r="N199" s="1">
        <v>587.66</v>
      </c>
      <c r="O199" s="1">
        <v>544.5</v>
      </c>
      <c r="P199" s="1" t="s">
        <v>10688</v>
      </c>
      <c r="Q199" s="1" t="s">
        <v>11375</v>
      </c>
      <c r="R199" s="1" t="s">
        <v>10656</v>
      </c>
      <c r="T199" s="1" t="s">
        <v>11310</v>
      </c>
    </row>
    <row r="200" spans="1:20" ht="16.2">
      <c r="A200" s="1">
        <v>47</v>
      </c>
      <c r="B200" s="1" t="s">
        <v>14</v>
      </c>
      <c r="C200" s="1" t="s">
        <v>11352</v>
      </c>
      <c r="D200" s="76" t="s">
        <v>11316</v>
      </c>
      <c r="E200" s="76" t="s">
        <v>11317</v>
      </c>
      <c r="F200" s="1" t="s">
        <v>11318</v>
      </c>
      <c r="G200" s="1">
        <v>1</v>
      </c>
      <c r="H200" s="1" t="s">
        <v>9626</v>
      </c>
      <c r="I200" s="1" t="s">
        <v>11319</v>
      </c>
      <c r="J200" s="1" t="s">
        <v>22</v>
      </c>
      <c r="K200" s="62" t="s">
        <v>11046</v>
      </c>
      <c r="L200" s="1" t="s">
        <v>11320</v>
      </c>
      <c r="M200" s="1">
        <v>148</v>
      </c>
      <c r="N200" s="1">
        <v>797.54</v>
      </c>
      <c r="O200" s="1">
        <v>732.6</v>
      </c>
      <c r="P200" s="1" t="s">
        <v>10688</v>
      </c>
      <c r="Q200" s="1" t="s">
        <v>11375</v>
      </c>
      <c r="R200" s="1" t="s">
        <v>10656</v>
      </c>
      <c r="T200" s="1" t="s">
        <v>11315</v>
      </c>
    </row>
    <row r="201" spans="1:20" ht="16.2">
      <c r="A201" s="1">
        <v>48</v>
      </c>
      <c r="B201" s="1" t="s">
        <v>14</v>
      </c>
      <c r="C201" s="1" t="s">
        <v>11357</v>
      </c>
      <c r="D201" s="76" t="s">
        <v>11322</v>
      </c>
      <c r="E201" s="76" t="s">
        <v>11323</v>
      </c>
      <c r="F201" s="1" t="s">
        <v>11324</v>
      </c>
      <c r="G201" s="1">
        <v>1</v>
      </c>
      <c r="H201" s="1" t="s">
        <v>9626</v>
      </c>
      <c r="I201" s="1" t="s">
        <v>11325</v>
      </c>
      <c r="J201" s="1" t="s">
        <v>22</v>
      </c>
      <c r="K201" s="62" t="s">
        <v>11059</v>
      </c>
      <c r="L201" s="1" t="s">
        <v>11326</v>
      </c>
      <c r="M201" s="1">
        <v>152.63999999999999</v>
      </c>
      <c r="N201" s="1">
        <v>755.57</v>
      </c>
      <c r="O201" s="1">
        <v>755.57</v>
      </c>
      <c r="P201" s="1" t="s">
        <v>10688</v>
      </c>
      <c r="Q201" s="1" t="s">
        <v>11375</v>
      </c>
      <c r="R201" s="1" t="s">
        <v>10656</v>
      </c>
      <c r="T201" s="1" t="s">
        <v>11321</v>
      </c>
    </row>
    <row r="202" spans="1:20" ht="16.2">
      <c r="A202" s="1">
        <v>49</v>
      </c>
      <c r="B202" s="1" t="s">
        <v>14</v>
      </c>
      <c r="C202" s="1" t="s">
        <v>11356</v>
      </c>
      <c r="D202" s="76" t="s">
        <v>11328</v>
      </c>
      <c r="E202" s="76" t="s">
        <v>11329</v>
      </c>
      <c r="F202" s="1" t="s">
        <v>11330</v>
      </c>
      <c r="G202" s="1">
        <v>1</v>
      </c>
      <c r="H202" s="1" t="s">
        <v>9626</v>
      </c>
      <c r="I202" s="1" t="s">
        <v>11331</v>
      </c>
      <c r="J202" s="1" t="s">
        <v>22</v>
      </c>
      <c r="K202" s="62" t="s">
        <v>11046</v>
      </c>
      <c r="L202" s="1" t="s">
        <v>11332</v>
      </c>
      <c r="M202" s="1">
        <v>152.63999999999999</v>
      </c>
      <c r="N202" s="1">
        <v>755.57</v>
      </c>
      <c r="O202" s="1">
        <v>755.57</v>
      </c>
      <c r="P202" s="1" t="s">
        <v>10688</v>
      </c>
      <c r="Q202" s="1" t="s">
        <v>11375</v>
      </c>
      <c r="R202" s="1" t="s">
        <v>10656</v>
      </c>
      <c r="T202" s="1" t="s">
        <v>11327</v>
      </c>
    </row>
    <row r="203" spans="1:20" ht="16.2">
      <c r="A203" s="1">
        <v>50</v>
      </c>
      <c r="B203" s="1" t="s">
        <v>14</v>
      </c>
      <c r="C203" s="1" t="s">
        <v>11357</v>
      </c>
      <c r="D203" s="76" t="s">
        <v>11334</v>
      </c>
      <c r="E203" s="76" t="s">
        <v>11335</v>
      </c>
      <c r="F203" s="1" t="s">
        <v>11336</v>
      </c>
      <c r="G203" s="1">
        <v>1</v>
      </c>
      <c r="H203" s="1" t="s">
        <v>9626</v>
      </c>
      <c r="I203" s="1" t="s">
        <v>11337</v>
      </c>
      <c r="J203" s="1" t="s">
        <v>22</v>
      </c>
      <c r="K203" s="62" t="s">
        <v>11059</v>
      </c>
      <c r="L203" s="1" t="s">
        <v>11338</v>
      </c>
      <c r="M203" s="1">
        <v>295</v>
      </c>
      <c r="N203" s="1">
        <v>1553.11</v>
      </c>
      <c r="O203" s="1">
        <v>1460.25</v>
      </c>
      <c r="P203" s="1" t="s">
        <v>10688</v>
      </c>
      <c r="Q203" s="1" t="s">
        <v>11375</v>
      </c>
      <c r="R203" s="1" t="s">
        <v>10656</v>
      </c>
      <c r="T203" s="1" t="s">
        <v>11333</v>
      </c>
    </row>
    <row r="204" spans="1:20" ht="16.2">
      <c r="A204" s="1">
        <v>51</v>
      </c>
      <c r="B204" s="1" t="s">
        <v>14</v>
      </c>
      <c r="C204" s="1" t="s">
        <v>11351</v>
      </c>
      <c r="D204" s="76" t="s">
        <v>11340</v>
      </c>
      <c r="E204" s="76" t="s">
        <v>11341</v>
      </c>
      <c r="F204" s="1" t="s">
        <v>11342</v>
      </c>
      <c r="G204" s="1">
        <v>1</v>
      </c>
      <c r="H204" s="1" t="s">
        <v>9626</v>
      </c>
      <c r="I204" s="1" t="s">
        <v>11343</v>
      </c>
      <c r="J204" s="1" t="s">
        <v>22</v>
      </c>
      <c r="K204" s="62" t="s">
        <v>11095</v>
      </c>
      <c r="L204" s="1" t="s">
        <v>11344</v>
      </c>
      <c r="M204" s="1">
        <v>135.68</v>
      </c>
      <c r="N204" s="1">
        <v>671.62</v>
      </c>
      <c r="O204" s="1">
        <v>671.62</v>
      </c>
      <c r="P204" s="1" t="s">
        <v>10688</v>
      </c>
      <c r="Q204" s="1" t="s">
        <v>11375</v>
      </c>
      <c r="R204" s="1" t="s">
        <v>10656</v>
      </c>
      <c r="T204" s="1" t="s">
        <v>11339</v>
      </c>
    </row>
    <row r="205" spans="1:20" ht="16.2">
      <c r="A205" s="1">
        <v>52</v>
      </c>
      <c r="B205" s="1" t="s">
        <v>14</v>
      </c>
      <c r="C205" s="1" t="s">
        <v>11364</v>
      </c>
      <c r="D205" s="76" t="s">
        <v>11346</v>
      </c>
      <c r="E205" s="76" t="s">
        <v>11347</v>
      </c>
      <c r="F205" s="1" t="s">
        <v>11348</v>
      </c>
      <c r="G205" s="1">
        <v>1</v>
      </c>
      <c r="H205" s="1" t="s">
        <v>9626</v>
      </c>
      <c r="I205" s="1" t="s">
        <v>11349</v>
      </c>
      <c r="J205" s="1" t="s">
        <v>22</v>
      </c>
      <c r="K205" s="62" t="s">
        <v>11095</v>
      </c>
      <c r="L205" s="1" t="s">
        <v>11350</v>
      </c>
      <c r="M205" s="1">
        <v>180</v>
      </c>
      <c r="N205" s="1">
        <v>923</v>
      </c>
      <c r="O205" s="1">
        <v>891</v>
      </c>
      <c r="P205" s="1" t="s">
        <v>10688</v>
      </c>
      <c r="Q205" s="1" t="s">
        <v>11375</v>
      </c>
      <c r="R205" s="1" t="s">
        <v>10656</v>
      </c>
      <c r="T205" s="1" t="s">
        <v>11345</v>
      </c>
    </row>
  </sheetData>
  <sortState xmlns:xlrd2="http://schemas.microsoft.com/office/spreadsheetml/2017/richdata2" ref="A2:Y151">
    <sortCondition ref="B2:B151"/>
    <sortCondition ref="C2:C151"/>
    <sortCondition descending="1" ref="K2:K151"/>
  </sortState>
  <phoneticPr fontId="2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9"/>
  <sheetViews>
    <sheetView workbookViewId="0">
      <pane ySplit="1" topLeftCell="A2" activePane="bottomLeft" state="frozen"/>
      <selection pane="bottomLeft" activeCell="C1" sqref="C1"/>
    </sheetView>
  </sheetViews>
  <sheetFormatPr defaultRowHeight="20.100000000000001" customHeight="1"/>
  <cols>
    <col min="1" max="1" width="9.109375" style="1" hidden="1" customWidth="1"/>
    <col min="2" max="2" width="9" style="1" hidden="1" customWidth="1"/>
    <col min="3" max="3" width="30.6640625" style="1" customWidth="1"/>
    <col min="4" max="4" width="17.21875" style="1" hidden="1" customWidth="1"/>
    <col min="5" max="5" width="15" style="1" hidden="1" customWidth="1"/>
    <col min="6" max="6" width="80.6640625" style="1" customWidth="1"/>
    <col min="7" max="7" width="9.109375" style="1" hidden="1" customWidth="1"/>
    <col min="8" max="8" width="9" style="1" hidden="1" customWidth="1"/>
    <col min="9" max="9" width="30.6640625" style="1" customWidth="1"/>
    <col min="10" max="10" width="9" style="1" hidden="1" customWidth="1"/>
    <col min="11" max="11" width="9.109375" style="1" bestFit="1" customWidth="1"/>
    <col min="12" max="12" width="9" style="1" hidden="1" customWidth="1"/>
    <col min="13" max="13" width="41.33203125" style="1" bestFit="1" customWidth="1"/>
    <col min="14" max="258" width="9" style="1"/>
    <col min="259" max="259" width="13.33203125" style="1" customWidth="1"/>
    <col min="260" max="261" width="9" style="1"/>
    <col min="262" max="262" width="57.21875" style="1" bestFit="1" customWidth="1"/>
    <col min="263" max="268" width="9" style="1"/>
    <col min="269" max="269" width="41.33203125" style="1" bestFit="1" customWidth="1"/>
    <col min="270" max="514" width="9" style="1"/>
    <col min="515" max="515" width="13.33203125" style="1" customWidth="1"/>
    <col min="516" max="517" width="9" style="1"/>
    <col min="518" max="518" width="57.21875" style="1" bestFit="1" customWidth="1"/>
    <col min="519" max="524" width="9" style="1"/>
    <col min="525" max="525" width="41.33203125" style="1" bestFit="1" customWidth="1"/>
    <col min="526" max="770" width="9" style="1"/>
    <col min="771" max="771" width="13.33203125" style="1" customWidth="1"/>
    <col min="772" max="773" width="9" style="1"/>
    <col min="774" max="774" width="57.21875" style="1" bestFit="1" customWidth="1"/>
    <col min="775" max="780" width="9" style="1"/>
    <col min="781" max="781" width="41.33203125" style="1" bestFit="1" customWidth="1"/>
    <col min="782" max="1026" width="9" style="1"/>
    <col min="1027" max="1027" width="13.33203125" style="1" customWidth="1"/>
    <col min="1028" max="1029" width="9" style="1"/>
    <col min="1030" max="1030" width="57.21875" style="1" bestFit="1" customWidth="1"/>
    <col min="1031" max="1036" width="9" style="1"/>
    <col min="1037" max="1037" width="41.33203125" style="1" bestFit="1" customWidth="1"/>
    <col min="1038" max="1282" width="9" style="1"/>
    <col min="1283" max="1283" width="13.33203125" style="1" customWidth="1"/>
    <col min="1284" max="1285" width="9" style="1"/>
    <col min="1286" max="1286" width="57.21875" style="1" bestFit="1" customWidth="1"/>
    <col min="1287" max="1292" width="9" style="1"/>
    <col min="1293" max="1293" width="41.33203125" style="1" bestFit="1" customWidth="1"/>
    <col min="1294" max="1538" width="9" style="1"/>
    <col min="1539" max="1539" width="13.33203125" style="1" customWidth="1"/>
    <col min="1540" max="1541" width="9" style="1"/>
    <col min="1542" max="1542" width="57.21875" style="1" bestFit="1" customWidth="1"/>
    <col min="1543" max="1548" width="9" style="1"/>
    <col min="1549" max="1549" width="41.33203125" style="1" bestFit="1" customWidth="1"/>
    <col min="1550" max="1794" width="9" style="1"/>
    <col min="1795" max="1795" width="13.33203125" style="1" customWidth="1"/>
    <col min="1796" max="1797" width="9" style="1"/>
    <col min="1798" max="1798" width="57.21875" style="1" bestFit="1" customWidth="1"/>
    <col min="1799" max="1804" width="9" style="1"/>
    <col min="1805" max="1805" width="41.33203125" style="1" bestFit="1" customWidth="1"/>
    <col min="1806" max="2050" width="9" style="1"/>
    <col min="2051" max="2051" width="13.33203125" style="1" customWidth="1"/>
    <col min="2052" max="2053" width="9" style="1"/>
    <col min="2054" max="2054" width="57.21875" style="1" bestFit="1" customWidth="1"/>
    <col min="2055" max="2060" width="9" style="1"/>
    <col min="2061" max="2061" width="41.33203125" style="1" bestFit="1" customWidth="1"/>
    <col min="2062" max="2306" width="9" style="1"/>
    <col min="2307" max="2307" width="13.33203125" style="1" customWidth="1"/>
    <col min="2308" max="2309" width="9" style="1"/>
    <col min="2310" max="2310" width="57.21875" style="1" bestFit="1" customWidth="1"/>
    <col min="2311" max="2316" width="9" style="1"/>
    <col min="2317" max="2317" width="41.33203125" style="1" bestFit="1" customWidth="1"/>
    <col min="2318" max="2562" width="9" style="1"/>
    <col min="2563" max="2563" width="13.33203125" style="1" customWidth="1"/>
    <col min="2564" max="2565" width="9" style="1"/>
    <col min="2566" max="2566" width="57.21875" style="1" bestFit="1" customWidth="1"/>
    <col min="2567" max="2572" width="9" style="1"/>
    <col min="2573" max="2573" width="41.33203125" style="1" bestFit="1" customWidth="1"/>
    <col min="2574" max="2818" width="9" style="1"/>
    <col min="2819" max="2819" width="13.33203125" style="1" customWidth="1"/>
    <col min="2820" max="2821" width="9" style="1"/>
    <col min="2822" max="2822" width="57.21875" style="1" bestFit="1" customWidth="1"/>
    <col min="2823" max="2828" width="9" style="1"/>
    <col min="2829" max="2829" width="41.33203125" style="1" bestFit="1" customWidth="1"/>
    <col min="2830" max="3074" width="9" style="1"/>
    <col min="3075" max="3075" width="13.33203125" style="1" customWidth="1"/>
    <col min="3076" max="3077" width="9" style="1"/>
    <col min="3078" max="3078" width="57.21875" style="1" bestFit="1" customWidth="1"/>
    <col min="3079" max="3084" width="9" style="1"/>
    <col min="3085" max="3085" width="41.33203125" style="1" bestFit="1" customWidth="1"/>
    <col min="3086" max="3330" width="9" style="1"/>
    <col min="3331" max="3331" width="13.33203125" style="1" customWidth="1"/>
    <col min="3332" max="3333" width="9" style="1"/>
    <col min="3334" max="3334" width="57.21875" style="1" bestFit="1" customWidth="1"/>
    <col min="3335" max="3340" width="9" style="1"/>
    <col min="3341" max="3341" width="41.33203125" style="1" bestFit="1" customWidth="1"/>
    <col min="3342" max="3586" width="9" style="1"/>
    <col min="3587" max="3587" width="13.33203125" style="1" customWidth="1"/>
    <col min="3588" max="3589" width="9" style="1"/>
    <col min="3590" max="3590" width="57.21875" style="1" bestFit="1" customWidth="1"/>
    <col min="3591" max="3596" width="9" style="1"/>
    <col min="3597" max="3597" width="41.33203125" style="1" bestFit="1" customWidth="1"/>
    <col min="3598" max="3842" width="9" style="1"/>
    <col min="3843" max="3843" width="13.33203125" style="1" customWidth="1"/>
    <col min="3844" max="3845" width="9" style="1"/>
    <col min="3846" max="3846" width="57.21875" style="1" bestFit="1" customWidth="1"/>
    <col min="3847" max="3852" width="9" style="1"/>
    <col min="3853" max="3853" width="41.33203125" style="1" bestFit="1" customWidth="1"/>
    <col min="3854" max="4098" width="9" style="1"/>
    <col min="4099" max="4099" width="13.33203125" style="1" customWidth="1"/>
    <col min="4100" max="4101" width="9" style="1"/>
    <col min="4102" max="4102" width="57.21875" style="1" bestFit="1" customWidth="1"/>
    <col min="4103" max="4108" width="9" style="1"/>
    <col min="4109" max="4109" width="41.33203125" style="1" bestFit="1" customWidth="1"/>
    <col min="4110" max="4354" width="9" style="1"/>
    <col min="4355" max="4355" width="13.33203125" style="1" customWidth="1"/>
    <col min="4356" max="4357" width="9" style="1"/>
    <col min="4358" max="4358" width="57.21875" style="1" bestFit="1" customWidth="1"/>
    <col min="4359" max="4364" width="9" style="1"/>
    <col min="4365" max="4365" width="41.33203125" style="1" bestFit="1" customWidth="1"/>
    <col min="4366" max="4610" width="9" style="1"/>
    <col min="4611" max="4611" width="13.33203125" style="1" customWidth="1"/>
    <col min="4612" max="4613" width="9" style="1"/>
    <col min="4614" max="4614" width="57.21875" style="1" bestFit="1" customWidth="1"/>
    <col min="4615" max="4620" width="9" style="1"/>
    <col min="4621" max="4621" width="41.33203125" style="1" bestFit="1" customWidth="1"/>
    <col min="4622" max="4866" width="9" style="1"/>
    <col min="4867" max="4867" width="13.33203125" style="1" customWidth="1"/>
    <col min="4868" max="4869" width="9" style="1"/>
    <col min="4870" max="4870" width="57.21875" style="1" bestFit="1" customWidth="1"/>
    <col min="4871" max="4876" width="9" style="1"/>
    <col min="4877" max="4877" width="41.33203125" style="1" bestFit="1" customWidth="1"/>
    <col min="4878" max="5122" width="9" style="1"/>
    <col min="5123" max="5123" width="13.33203125" style="1" customWidth="1"/>
    <col min="5124" max="5125" width="9" style="1"/>
    <col min="5126" max="5126" width="57.21875" style="1" bestFit="1" customWidth="1"/>
    <col min="5127" max="5132" width="9" style="1"/>
    <col min="5133" max="5133" width="41.33203125" style="1" bestFit="1" customWidth="1"/>
    <col min="5134" max="5378" width="9" style="1"/>
    <col min="5379" max="5379" width="13.33203125" style="1" customWidth="1"/>
    <col min="5380" max="5381" width="9" style="1"/>
    <col min="5382" max="5382" width="57.21875" style="1" bestFit="1" customWidth="1"/>
    <col min="5383" max="5388" width="9" style="1"/>
    <col min="5389" max="5389" width="41.33203125" style="1" bestFit="1" customWidth="1"/>
    <col min="5390" max="5634" width="9" style="1"/>
    <col min="5635" max="5635" width="13.33203125" style="1" customWidth="1"/>
    <col min="5636" max="5637" width="9" style="1"/>
    <col min="5638" max="5638" width="57.21875" style="1" bestFit="1" customWidth="1"/>
    <col min="5639" max="5644" width="9" style="1"/>
    <col min="5645" max="5645" width="41.33203125" style="1" bestFit="1" customWidth="1"/>
    <col min="5646" max="5890" width="9" style="1"/>
    <col min="5891" max="5891" width="13.33203125" style="1" customWidth="1"/>
    <col min="5892" max="5893" width="9" style="1"/>
    <col min="5894" max="5894" width="57.21875" style="1" bestFit="1" customWidth="1"/>
    <col min="5895" max="5900" width="9" style="1"/>
    <col min="5901" max="5901" width="41.33203125" style="1" bestFit="1" customWidth="1"/>
    <col min="5902" max="6146" width="9" style="1"/>
    <col min="6147" max="6147" width="13.33203125" style="1" customWidth="1"/>
    <col min="6148" max="6149" width="9" style="1"/>
    <col min="6150" max="6150" width="57.21875" style="1" bestFit="1" customWidth="1"/>
    <col min="6151" max="6156" width="9" style="1"/>
    <col min="6157" max="6157" width="41.33203125" style="1" bestFit="1" customWidth="1"/>
    <col min="6158" max="6402" width="9" style="1"/>
    <col min="6403" max="6403" width="13.33203125" style="1" customWidth="1"/>
    <col min="6404" max="6405" width="9" style="1"/>
    <col min="6406" max="6406" width="57.21875" style="1" bestFit="1" customWidth="1"/>
    <col min="6407" max="6412" width="9" style="1"/>
    <col min="6413" max="6413" width="41.33203125" style="1" bestFit="1" customWidth="1"/>
    <col min="6414" max="6658" width="9" style="1"/>
    <col min="6659" max="6659" width="13.33203125" style="1" customWidth="1"/>
    <col min="6660" max="6661" width="9" style="1"/>
    <col min="6662" max="6662" width="57.21875" style="1" bestFit="1" customWidth="1"/>
    <col min="6663" max="6668" width="9" style="1"/>
    <col min="6669" max="6669" width="41.33203125" style="1" bestFit="1" customWidth="1"/>
    <col min="6670" max="6914" width="9" style="1"/>
    <col min="6915" max="6915" width="13.33203125" style="1" customWidth="1"/>
    <col min="6916" max="6917" width="9" style="1"/>
    <col min="6918" max="6918" width="57.21875" style="1" bestFit="1" customWidth="1"/>
    <col min="6919" max="6924" width="9" style="1"/>
    <col min="6925" max="6925" width="41.33203125" style="1" bestFit="1" customWidth="1"/>
    <col min="6926" max="7170" width="9" style="1"/>
    <col min="7171" max="7171" width="13.33203125" style="1" customWidth="1"/>
    <col min="7172" max="7173" width="9" style="1"/>
    <col min="7174" max="7174" width="57.21875" style="1" bestFit="1" customWidth="1"/>
    <col min="7175" max="7180" width="9" style="1"/>
    <col min="7181" max="7181" width="41.33203125" style="1" bestFit="1" customWidth="1"/>
    <col min="7182" max="7426" width="9" style="1"/>
    <col min="7427" max="7427" width="13.33203125" style="1" customWidth="1"/>
    <col min="7428" max="7429" width="9" style="1"/>
    <col min="7430" max="7430" width="57.21875" style="1" bestFit="1" customWidth="1"/>
    <col min="7431" max="7436" width="9" style="1"/>
    <col min="7437" max="7437" width="41.33203125" style="1" bestFit="1" customWidth="1"/>
    <col min="7438" max="7682" width="9" style="1"/>
    <col min="7683" max="7683" width="13.33203125" style="1" customWidth="1"/>
    <col min="7684" max="7685" width="9" style="1"/>
    <col min="7686" max="7686" width="57.21875" style="1" bestFit="1" customWidth="1"/>
    <col min="7687" max="7692" width="9" style="1"/>
    <col min="7693" max="7693" width="41.33203125" style="1" bestFit="1" customWidth="1"/>
    <col min="7694" max="7938" width="9" style="1"/>
    <col min="7939" max="7939" width="13.33203125" style="1" customWidth="1"/>
    <col min="7940" max="7941" width="9" style="1"/>
    <col min="7942" max="7942" width="57.21875" style="1" bestFit="1" customWidth="1"/>
    <col min="7943" max="7948" width="9" style="1"/>
    <col min="7949" max="7949" width="41.33203125" style="1" bestFit="1" customWidth="1"/>
    <col min="7950" max="8194" width="9" style="1"/>
    <col min="8195" max="8195" width="13.33203125" style="1" customWidth="1"/>
    <col min="8196" max="8197" width="9" style="1"/>
    <col min="8198" max="8198" width="57.21875" style="1" bestFit="1" customWidth="1"/>
    <col min="8199" max="8204" width="9" style="1"/>
    <col min="8205" max="8205" width="41.33203125" style="1" bestFit="1" customWidth="1"/>
    <col min="8206" max="8450" width="9" style="1"/>
    <col min="8451" max="8451" width="13.33203125" style="1" customWidth="1"/>
    <col min="8452" max="8453" width="9" style="1"/>
    <col min="8454" max="8454" width="57.21875" style="1" bestFit="1" customWidth="1"/>
    <col min="8455" max="8460" width="9" style="1"/>
    <col min="8461" max="8461" width="41.33203125" style="1" bestFit="1" customWidth="1"/>
    <col min="8462" max="8706" width="9" style="1"/>
    <col min="8707" max="8707" width="13.33203125" style="1" customWidth="1"/>
    <col min="8708" max="8709" width="9" style="1"/>
    <col min="8710" max="8710" width="57.21875" style="1" bestFit="1" customWidth="1"/>
    <col min="8711" max="8716" width="9" style="1"/>
    <col min="8717" max="8717" width="41.33203125" style="1" bestFit="1" customWidth="1"/>
    <col min="8718" max="8962" width="9" style="1"/>
    <col min="8963" max="8963" width="13.33203125" style="1" customWidth="1"/>
    <col min="8964" max="8965" width="9" style="1"/>
    <col min="8966" max="8966" width="57.21875" style="1" bestFit="1" customWidth="1"/>
    <col min="8967" max="8972" width="9" style="1"/>
    <col min="8973" max="8973" width="41.33203125" style="1" bestFit="1" customWidth="1"/>
    <col min="8974" max="9218" width="9" style="1"/>
    <col min="9219" max="9219" width="13.33203125" style="1" customWidth="1"/>
    <col min="9220" max="9221" width="9" style="1"/>
    <col min="9222" max="9222" width="57.21875" style="1" bestFit="1" customWidth="1"/>
    <col min="9223" max="9228" width="9" style="1"/>
    <col min="9229" max="9229" width="41.33203125" style="1" bestFit="1" customWidth="1"/>
    <col min="9230" max="9474" width="9" style="1"/>
    <col min="9475" max="9475" width="13.33203125" style="1" customWidth="1"/>
    <col min="9476" max="9477" width="9" style="1"/>
    <col min="9478" max="9478" width="57.21875" style="1" bestFit="1" customWidth="1"/>
    <col min="9479" max="9484" width="9" style="1"/>
    <col min="9485" max="9485" width="41.33203125" style="1" bestFit="1" customWidth="1"/>
    <col min="9486" max="9730" width="9" style="1"/>
    <col min="9731" max="9731" width="13.33203125" style="1" customWidth="1"/>
    <col min="9732" max="9733" width="9" style="1"/>
    <col min="9734" max="9734" width="57.21875" style="1" bestFit="1" customWidth="1"/>
    <col min="9735" max="9740" width="9" style="1"/>
    <col min="9741" max="9741" width="41.33203125" style="1" bestFit="1" customWidth="1"/>
    <col min="9742" max="9986" width="9" style="1"/>
    <col min="9987" max="9987" width="13.33203125" style="1" customWidth="1"/>
    <col min="9988" max="9989" width="9" style="1"/>
    <col min="9990" max="9990" width="57.21875" style="1" bestFit="1" customWidth="1"/>
    <col min="9991" max="9996" width="9" style="1"/>
    <col min="9997" max="9997" width="41.33203125" style="1" bestFit="1" customWidth="1"/>
    <col min="9998" max="10242" width="9" style="1"/>
    <col min="10243" max="10243" width="13.33203125" style="1" customWidth="1"/>
    <col min="10244" max="10245" width="9" style="1"/>
    <col min="10246" max="10246" width="57.21875" style="1" bestFit="1" customWidth="1"/>
    <col min="10247" max="10252" width="9" style="1"/>
    <col min="10253" max="10253" width="41.33203125" style="1" bestFit="1" customWidth="1"/>
    <col min="10254" max="10498" width="9" style="1"/>
    <col min="10499" max="10499" width="13.33203125" style="1" customWidth="1"/>
    <col min="10500" max="10501" width="9" style="1"/>
    <col min="10502" max="10502" width="57.21875" style="1" bestFit="1" customWidth="1"/>
    <col min="10503" max="10508" width="9" style="1"/>
    <col min="10509" max="10509" width="41.33203125" style="1" bestFit="1" customWidth="1"/>
    <col min="10510" max="10754" width="9" style="1"/>
    <col min="10755" max="10755" width="13.33203125" style="1" customWidth="1"/>
    <col min="10756" max="10757" width="9" style="1"/>
    <col min="10758" max="10758" width="57.21875" style="1" bestFit="1" customWidth="1"/>
    <col min="10759" max="10764" width="9" style="1"/>
    <col min="10765" max="10765" width="41.33203125" style="1" bestFit="1" customWidth="1"/>
    <col min="10766" max="11010" width="9" style="1"/>
    <col min="11011" max="11011" width="13.33203125" style="1" customWidth="1"/>
    <col min="11012" max="11013" width="9" style="1"/>
    <col min="11014" max="11014" width="57.21875" style="1" bestFit="1" customWidth="1"/>
    <col min="11015" max="11020" width="9" style="1"/>
    <col min="11021" max="11021" width="41.33203125" style="1" bestFit="1" customWidth="1"/>
    <col min="11022" max="11266" width="9" style="1"/>
    <col min="11267" max="11267" width="13.33203125" style="1" customWidth="1"/>
    <col min="11268" max="11269" width="9" style="1"/>
    <col min="11270" max="11270" width="57.21875" style="1" bestFit="1" customWidth="1"/>
    <col min="11271" max="11276" width="9" style="1"/>
    <col min="11277" max="11277" width="41.33203125" style="1" bestFit="1" customWidth="1"/>
    <col min="11278" max="11522" width="9" style="1"/>
    <col min="11523" max="11523" width="13.33203125" style="1" customWidth="1"/>
    <col min="11524" max="11525" width="9" style="1"/>
    <col min="11526" max="11526" width="57.21875" style="1" bestFit="1" customWidth="1"/>
    <col min="11527" max="11532" width="9" style="1"/>
    <col min="11533" max="11533" width="41.33203125" style="1" bestFit="1" customWidth="1"/>
    <col min="11534" max="11778" width="9" style="1"/>
    <col min="11779" max="11779" width="13.33203125" style="1" customWidth="1"/>
    <col min="11780" max="11781" width="9" style="1"/>
    <col min="11782" max="11782" width="57.21875" style="1" bestFit="1" customWidth="1"/>
    <col min="11783" max="11788" width="9" style="1"/>
    <col min="11789" max="11789" width="41.33203125" style="1" bestFit="1" customWidth="1"/>
    <col min="11790" max="12034" width="9" style="1"/>
    <col min="12035" max="12035" width="13.33203125" style="1" customWidth="1"/>
    <col min="12036" max="12037" width="9" style="1"/>
    <col min="12038" max="12038" width="57.21875" style="1" bestFit="1" customWidth="1"/>
    <col min="12039" max="12044" width="9" style="1"/>
    <col min="12045" max="12045" width="41.33203125" style="1" bestFit="1" customWidth="1"/>
    <col min="12046" max="12290" width="9" style="1"/>
    <col min="12291" max="12291" width="13.33203125" style="1" customWidth="1"/>
    <col min="12292" max="12293" width="9" style="1"/>
    <col min="12294" max="12294" width="57.21875" style="1" bestFit="1" customWidth="1"/>
    <col min="12295" max="12300" width="9" style="1"/>
    <col min="12301" max="12301" width="41.33203125" style="1" bestFit="1" customWidth="1"/>
    <col min="12302" max="12546" width="9" style="1"/>
    <col min="12547" max="12547" width="13.33203125" style="1" customWidth="1"/>
    <col min="12548" max="12549" width="9" style="1"/>
    <col min="12550" max="12550" width="57.21875" style="1" bestFit="1" customWidth="1"/>
    <col min="12551" max="12556" width="9" style="1"/>
    <col min="12557" max="12557" width="41.33203125" style="1" bestFit="1" customWidth="1"/>
    <col min="12558" max="12802" width="9" style="1"/>
    <col min="12803" max="12803" width="13.33203125" style="1" customWidth="1"/>
    <col min="12804" max="12805" width="9" style="1"/>
    <col min="12806" max="12806" width="57.21875" style="1" bestFit="1" customWidth="1"/>
    <col min="12807" max="12812" width="9" style="1"/>
    <col min="12813" max="12813" width="41.33203125" style="1" bestFit="1" customWidth="1"/>
    <col min="12814" max="13058" width="9" style="1"/>
    <col min="13059" max="13059" width="13.33203125" style="1" customWidth="1"/>
    <col min="13060" max="13061" width="9" style="1"/>
    <col min="13062" max="13062" width="57.21875" style="1" bestFit="1" customWidth="1"/>
    <col min="13063" max="13068" width="9" style="1"/>
    <col min="13069" max="13069" width="41.33203125" style="1" bestFit="1" customWidth="1"/>
    <col min="13070" max="13314" width="9" style="1"/>
    <col min="13315" max="13315" width="13.33203125" style="1" customWidth="1"/>
    <col min="13316" max="13317" width="9" style="1"/>
    <col min="13318" max="13318" width="57.21875" style="1" bestFit="1" customWidth="1"/>
    <col min="13319" max="13324" width="9" style="1"/>
    <col min="13325" max="13325" width="41.33203125" style="1" bestFit="1" customWidth="1"/>
    <col min="13326" max="13570" width="9" style="1"/>
    <col min="13571" max="13571" width="13.33203125" style="1" customWidth="1"/>
    <col min="13572" max="13573" width="9" style="1"/>
    <col min="13574" max="13574" width="57.21875" style="1" bestFit="1" customWidth="1"/>
    <col min="13575" max="13580" width="9" style="1"/>
    <col min="13581" max="13581" width="41.33203125" style="1" bestFit="1" customWidth="1"/>
    <col min="13582" max="13826" width="9" style="1"/>
    <col min="13827" max="13827" width="13.33203125" style="1" customWidth="1"/>
    <col min="13828" max="13829" width="9" style="1"/>
    <col min="13830" max="13830" width="57.21875" style="1" bestFit="1" customWidth="1"/>
    <col min="13831" max="13836" width="9" style="1"/>
    <col min="13837" max="13837" width="41.33203125" style="1" bestFit="1" customWidth="1"/>
    <col min="13838" max="14082" width="9" style="1"/>
    <col min="14083" max="14083" width="13.33203125" style="1" customWidth="1"/>
    <col min="14084" max="14085" width="9" style="1"/>
    <col min="14086" max="14086" width="57.21875" style="1" bestFit="1" customWidth="1"/>
    <col min="14087" max="14092" width="9" style="1"/>
    <col min="14093" max="14093" width="41.33203125" style="1" bestFit="1" customWidth="1"/>
    <col min="14094" max="14338" width="9" style="1"/>
    <col min="14339" max="14339" width="13.33203125" style="1" customWidth="1"/>
    <col min="14340" max="14341" width="9" style="1"/>
    <col min="14342" max="14342" width="57.21875" style="1" bestFit="1" customWidth="1"/>
    <col min="14343" max="14348" width="9" style="1"/>
    <col min="14349" max="14349" width="41.33203125" style="1" bestFit="1" customWidth="1"/>
    <col min="14350" max="14594" width="9" style="1"/>
    <col min="14595" max="14595" width="13.33203125" style="1" customWidth="1"/>
    <col min="14596" max="14597" width="9" style="1"/>
    <col min="14598" max="14598" width="57.21875" style="1" bestFit="1" customWidth="1"/>
    <col min="14599" max="14604" width="9" style="1"/>
    <col min="14605" max="14605" width="41.33203125" style="1" bestFit="1" customWidth="1"/>
    <col min="14606" max="14850" width="9" style="1"/>
    <col min="14851" max="14851" width="13.33203125" style="1" customWidth="1"/>
    <col min="14852" max="14853" width="9" style="1"/>
    <col min="14854" max="14854" width="57.21875" style="1" bestFit="1" customWidth="1"/>
    <col min="14855" max="14860" width="9" style="1"/>
    <col min="14861" max="14861" width="41.33203125" style="1" bestFit="1" customWidth="1"/>
    <col min="14862" max="15106" width="9" style="1"/>
    <col min="15107" max="15107" width="13.33203125" style="1" customWidth="1"/>
    <col min="15108" max="15109" width="9" style="1"/>
    <col min="15110" max="15110" width="57.21875" style="1" bestFit="1" customWidth="1"/>
    <col min="15111" max="15116" width="9" style="1"/>
    <col min="15117" max="15117" width="41.33203125" style="1" bestFit="1" customWidth="1"/>
    <col min="15118" max="15362" width="9" style="1"/>
    <col min="15363" max="15363" width="13.33203125" style="1" customWidth="1"/>
    <col min="15364" max="15365" width="9" style="1"/>
    <col min="15366" max="15366" width="57.21875" style="1" bestFit="1" customWidth="1"/>
    <col min="15367" max="15372" width="9" style="1"/>
    <col min="15373" max="15373" width="41.33203125" style="1" bestFit="1" customWidth="1"/>
    <col min="15374" max="15618" width="9" style="1"/>
    <col min="15619" max="15619" width="13.33203125" style="1" customWidth="1"/>
    <col min="15620" max="15621" width="9" style="1"/>
    <col min="15622" max="15622" width="57.21875" style="1" bestFit="1" customWidth="1"/>
    <col min="15623" max="15628" width="9" style="1"/>
    <col min="15629" max="15629" width="41.33203125" style="1" bestFit="1" customWidth="1"/>
    <col min="15630" max="15874" width="9" style="1"/>
    <col min="15875" max="15875" width="13.33203125" style="1" customWidth="1"/>
    <col min="15876" max="15877" width="9" style="1"/>
    <col min="15878" max="15878" width="57.21875" style="1" bestFit="1" customWidth="1"/>
    <col min="15879" max="15884" width="9" style="1"/>
    <col min="15885" max="15885" width="41.33203125" style="1" bestFit="1" customWidth="1"/>
    <col min="15886" max="16130" width="9" style="1"/>
    <col min="16131" max="16131" width="13.33203125" style="1" customWidth="1"/>
    <col min="16132" max="16133" width="9" style="1"/>
    <col min="16134" max="16134" width="57.21875" style="1" bestFit="1" customWidth="1"/>
    <col min="16135" max="16140" width="9" style="1"/>
    <col min="16141" max="16141" width="41.33203125" style="1" bestFit="1" customWidth="1"/>
    <col min="16142" max="16384" width="9" style="1"/>
  </cols>
  <sheetData>
    <row r="1" spans="1:13" s="44" customFormat="1" ht="20.100000000000001" customHeight="1">
      <c r="A1" s="37" t="s">
        <v>10511</v>
      </c>
      <c r="B1" s="38" t="s">
        <v>10501</v>
      </c>
      <c r="C1" s="38" t="s">
        <v>11376</v>
      </c>
      <c r="D1" s="39" t="s">
        <v>10502</v>
      </c>
      <c r="E1" s="39" t="s">
        <v>10503</v>
      </c>
      <c r="F1" s="40" t="s">
        <v>10504</v>
      </c>
      <c r="G1" s="38" t="s">
        <v>10505</v>
      </c>
      <c r="H1" s="38" t="s">
        <v>10506</v>
      </c>
      <c r="I1" s="38" t="s">
        <v>10507</v>
      </c>
      <c r="J1" s="38" t="s">
        <v>9621</v>
      </c>
      <c r="K1" s="38" t="s">
        <v>10508</v>
      </c>
      <c r="L1" s="38" t="s">
        <v>10509</v>
      </c>
      <c r="M1" s="38" t="s">
        <v>10512</v>
      </c>
    </row>
    <row r="2" spans="1:13" ht="20.100000000000001" customHeight="1">
      <c r="A2" s="15">
        <v>400</v>
      </c>
      <c r="B2" s="30" t="s">
        <v>14</v>
      </c>
      <c r="C2" s="30" t="s">
        <v>9927</v>
      </c>
      <c r="D2" s="8">
        <v>9781315670959</v>
      </c>
      <c r="E2" s="8">
        <v>9781138672147</v>
      </c>
      <c r="F2" s="31" t="s">
        <v>9953</v>
      </c>
      <c r="G2" s="3">
        <v>1</v>
      </c>
      <c r="H2" s="30" t="s">
        <v>9648</v>
      </c>
      <c r="I2" s="30" t="s">
        <v>9954</v>
      </c>
      <c r="J2" s="30" t="s">
        <v>22</v>
      </c>
      <c r="K2" s="3">
        <v>2016</v>
      </c>
      <c r="L2" s="30" t="s">
        <v>10510</v>
      </c>
      <c r="M2" s="35" t="s">
        <v>9955</v>
      </c>
    </row>
    <row r="3" spans="1:13" ht="20.100000000000001" customHeight="1">
      <c r="A3" s="15">
        <v>401</v>
      </c>
      <c r="B3" s="30" t="s">
        <v>14</v>
      </c>
      <c r="C3" s="30" t="s">
        <v>9927</v>
      </c>
      <c r="D3" s="8">
        <v>9780203551387</v>
      </c>
      <c r="E3" s="8">
        <v>9780415877541</v>
      </c>
      <c r="F3" s="31" t="s">
        <v>9956</v>
      </c>
      <c r="G3" s="3">
        <v>1</v>
      </c>
      <c r="H3" s="30" t="s">
        <v>9626</v>
      </c>
      <c r="I3" s="30" t="s">
        <v>9957</v>
      </c>
      <c r="J3" s="30" t="s">
        <v>22</v>
      </c>
      <c r="K3" s="3">
        <v>2015</v>
      </c>
      <c r="L3" s="30" t="s">
        <v>10510</v>
      </c>
      <c r="M3" s="35" t="s">
        <v>9958</v>
      </c>
    </row>
    <row r="4" spans="1:13" ht="20.100000000000001" customHeight="1">
      <c r="A4" s="15">
        <v>402</v>
      </c>
      <c r="B4" s="30" t="s">
        <v>14</v>
      </c>
      <c r="C4" s="30" t="s">
        <v>9927</v>
      </c>
      <c r="D4" s="8">
        <v>9780203124994</v>
      </c>
      <c r="E4" s="8">
        <v>9780415509336</v>
      </c>
      <c r="F4" s="31" t="s">
        <v>9959</v>
      </c>
      <c r="G4" s="3">
        <v>1</v>
      </c>
      <c r="H4" s="30" t="s">
        <v>9626</v>
      </c>
      <c r="I4" s="30" t="s">
        <v>9960</v>
      </c>
      <c r="J4" s="30" t="s">
        <v>22</v>
      </c>
      <c r="K4" s="3">
        <v>2014</v>
      </c>
      <c r="L4" s="30" t="s">
        <v>10510</v>
      </c>
      <c r="M4" s="35" t="s">
        <v>9961</v>
      </c>
    </row>
    <row r="5" spans="1:13" ht="20.100000000000001" customHeight="1">
      <c r="A5" s="15">
        <v>403</v>
      </c>
      <c r="B5" s="30" t="s">
        <v>14</v>
      </c>
      <c r="C5" s="30" t="s">
        <v>9927</v>
      </c>
      <c r="D5" s="8">
        <v>9780203113875</v>
      </c>
      <c r="E5" s="8">
        <v>9780415533911</v>
      </c>
      <c r="F5" s="31" t="s">
        <v>9962</v>
      </c>
      <c r="G5" s="3">
        <v>1</v>
      </c>
      <c r="H5" s="30" t="s">
        <v>9626</v>
      </c>
      <c r="I5" s="30" t="s">
        <v>9963</v>
      </c>
      <c r="J5" s="30" t="s">
        <v>22</v>
      </c>
      <c r="K5" s="3">
        <v>2014</v>
      </c>
      <c r="L5" s="30" t="s">
        <v>10510</v>
      </c>
      <c r="M5" s="35" t="s">
        <v>9964</v>
      </c>
    </row>
    <row r="6" spans="1:13" ht="20.100000000000001" customHeight="1">
      <c r="A6" s="15">
        <v>404</v>
      </c>
      <c r="B6" s="30" t="s">
        <v>14</v>
      </c>
      <c r="C6" s="30" t="s">
        <v>9924</v>
      </c>
      <c r="D6" s="8">
        <v>9781315651408</v>
      </c>
      <c r="E6" s="8">
        <v>9780415715959</v>
      </c>
      <c r="F6" s="31" t="s">
        <v>9965</v>
      </c>
      <c r="G6" s="3">
        <v>1</v>
      </c>
      <c r="H6" s="30" t="s">
        <v>9626</v>
      </c>
      <c r="I6" s="30" t="s">
        <v>9966</v>
      </c>
      <c r="J6" s="30" t="s">
        <v>22</v>
      </c>
      <c r="K6" s="3">
        <v>2016</v>
      </c>
      <c r="L6" s="30" t="s">
        <v>10510</v>
      </c>
      <c r="M6" s="35" t="s">
        <v>9967</v>
      </c>
    </row>
    <row r="7" spans="1:13" ht="20.100000000000001" customHeight="1">
      <c r="A7" s="15">
        <v>405</v>
      </c>
      <c r="B7" s="30" t="s">
        <v>14</v>
      </c>
      <c r="C7" s="30" t="s">
        <v>9924</v>
      </c>
      <c r="D7" s="8">
        <v>9781315665580</v>
      </c>
      <c r="E7" s="8">
        <v>9781138913073</v>
      </c>
      <c r="F7" s="31" t="s">
        <v>9968</v>
      </c>
      <c r="G7" s="3">
        <v>1</v>
      </c>
      <c r="H7" s="30" t="s">
        <v>9626</v>
      </c>
      <c r="I7" s="30" t="s">
        <v>9969</v>
      </c>
      <c r="J7" s="30" t="s">
        <v>22</v>
      </c>
      <c r="K7" s="3">
        <v>2016</v>
      </c>
      <c r="L7" s="30" t="s">
        <v>10510</v>
      </c>
      <c r="M7" s="35" t="s">
        <v>9970</v>
      </c>
    </row>
    <row r="8" spans="1:13" ht="20.100000000000001" customHeight="1">
      <c r="A8" s="15">
        <v>406</v>
      </c>
      <c r="B8" s="30" t="s">
        <v>14</v>
      </c>
      <c r="C8" s="30" t="s">
        <v>9924</v>
      </c>
      <c r="D8" s="8">
        <v>9781315727134</v>
      </c>
      <c r="E8" s="8">
        <v>9780415738842</v>
      </c>
      <c r="F8" s="31" t="s">
        <v>9971</v>
      </c>
      <c r="G8" s="3">
        <v>1</v>
      </c>
      <c r="H8" s="30" t="s">
        <v>9626</v>
      </c>
      <c r="I8" s="30" t="s">
        <v>9972</v>
      </c>
      <c r="J8" s="32" t="s">
        <v>22</v>
      </c>
      <c r="K8" s="3">
        <v>2016</v>
      </c>
      <c r="L8" s="30" t="s">
        <v>10510</v>
      </c>
      <c r="M8" s="35" t="s">
        <v>9973</v>
      </c>
    </row>
    <row r="9" spans="1:13" ht="20.100000000000001" customHeight="1">
      <c r="A9" s="15">
        <v>407</v>
      </c>
      <c r="B9" s="30" t="s">
        <v>14</v>
      </c>
      <c r="C9" s="30" t="s">
        <v>9924</v>
      </c>
      <c r="D9" s="8">
        <v>9781315658971</v>
      </c>
      <c r="E9" s="8">
        <v>9780415699822</v>
      </c>
      <c r="F9" s="31" t="s">
        <v>9974</v>
      </c>
      <c r="G9" s="3">
        <v>1</v>
      </c>
      <c r="H9" s="30" t="s">
        <v>9626</v>
      </c>
      <c r="I9" s="30" t="s">
        <v>9975</v>
      </c>
      <c r="J9" s="32" t="s">
        <v>22</v>
      </c>
      <c r="K9" s="3">
        <v>2016</v>
      </c>
      <c r="L9" s="30" t="s">
        <v>10510</v>
      </c>
      <c r="M9" s="35" t="s">
        <v>9976</v>
      </c>
    </row>
    <row r="10" spans="1:13" ht="20.100000000000001" customHeight="1">
      <c r="A10" s="15">
        <v>408</v>
      </c>
      <c r="B10" s="30" t="s">
        <v>14</v>
      </c>
      <c r="C10" s="30" t="s">
        <v>9924</v>
      </c>
      <c r="D10" s="8">
        <v>9781315694337</v>
      </c>
      <c r="E10" s="8">
        <v>9781138016279</v>
      </c>
      <c r="F10" s="31" t="s">
        <v>9977</v>
      </c>
      <c r="G10" s="3">
        <v>1</v>
      </c>
      <c r="H10" s="30" t="s">
        <v>9626</v>
      </c>
      <c r="I10" s="30" t="s">
        <v>9978</v>
      </c>
      <c r="J10" s="30" t="s">
        <v>22</v>
      </c>
      <c r="K10" s="3">
        <v>2016</v>
      </c>
      <c r="L10" s="30" t="s">
        <v>10510</v>
      </c>
      <c r="M10" s="35" t="s">
        <v>9979</v>
      </c>
    </row>
    <row r="11" spans="1:13" ht="20.100000000000001" customHeight="1">
      <c r="A11" s="15">
        <v>409</v>
      </c>
      <c r="B11" s="30" t="s">
        <v>14</v>
      </c>
      <c r="C11" s="30" t="s">
        <v>9924</v>
      </c>
      <c r="D11" s="8">
        <v>9781315753515</v>
      </c>
      <c r="E11" s="8">
        <v>9781138803749</v>
      </c>
      <c r="F11" s="31" t="s">
        <v>9980</v>
      </c>
      <c r="G11" s="3">
        <v>1</v>
      </c>
      <c r="H11" s="30" t="s">
        <v>9626</v>
      </c>
      <c r="I11" s="30" t="s">
        <v>9981</v>
      </c>
      <c r="J11" s="30" t="s">
        <v>22</v>
      </c>
      <c r="K11" s="3">
        <v>2016</v>
      </c>
      <c r="L11" s="30" t="s">
        <v>10510</v>
      </c>
      <c r="M11" s="35" t="s">
        <v>9982</v>
      </c>
    </row>
    <row r="12" spans="1:13" ht="20.100000000000001" customHeight="1">
      <c r="A12" s="15">
        <v>410</v>
      </c>
      <c r="B12" s="30" t="s">
        <v>14</v>
      </c>
      <c r="C12" s="30" t="s">
        <v>9924</v>
      </c>
      <c r="D12" s="8">
        <v>9781315775661</v>
      </c>
      <c r="E12" s="8">
        <v>9781138024564</v>
      </c>
      <c r="F12" s="31" t="s">
        <v>9983</v>
      </c>
      <c r="G12" s="3">
        <v>1</v>
      </c>
      <c r="H12" s="30" t="s">
        <v>9648</v>
      </c>
      <c r="I12" s="30" t="s">
        <v>1261</v>
      </c>
      <c r="J12" s="30" t="s">
        <v>22</v>
      </c>
      <c r="K12" s="3">
        <v>2015</v>
      </c>
      <c r="L12" s="30" t="s">
        <v>10510</v>
      </c>
      <c r="M12" s="35" t="s">
        <v>9984</v>
      </c>
    </row>
    <row r="13" spans="1:13" ht="20.100000000000001" customHeight="1">
      <c r="A13" s="15">
        <v>411</v>
      </c>
      <c r="B13" s="30" t="s">
        <v>14</v>
      </c>
      <c r="C13" s="30" t="s">
        <v>9925</v>
      </c>
      <c r="D13" s="8">
        <v>9781315247052</v>
      </c>
      <c r="E13" s="8">
        <v>9781472466105</v>
      </c>
      <c r="F13" s="31" t="s">
        <v>9985</v>
      </c>
      <c r="G13" s="3">
        <v>1</v>
      </c>
      <c r="H13" s="30" t="s">
        <v>9648</v>
      </c>
      <c r="I13" s="30" t="s">
        <v>9986</v>
      </c>
      <c r="J13" s="30" t="s">
        <v>9987</v>
      </c>
      <c r="K13" s="3">
        <v>2015</v>
      </c>
      <c r="L13" s="30" t="s">
        <v>10510</v>
      </c>
      <c r="M13" s="35" t="s">
        <v>9988</v>
      </c>
    </row>
    <row r="14" spans="1:13" ht="20.100000000000001" customHeight="1">
      <c r="A14" s="15">
        <v>412</v>
      </c>
      <c r="B14" s="30" t="s">
        <v>14</v>
      </c>
      <c r="C14" s="30" t="s">
        <v>9925</v>
      </c>
      <c r="D14" s="8">
        <v>9781315728568</v>
      </c>
      <c r="E14" s="8">
        <v>9780415739351</v>
      </c>
      <c r="F14" s="31" t="s">
        <v>9989</v>
      </c>
      <c r="G14" s="3">
        <v>1</v>
      </c>
      <c r="H14" s="30" t="s">
        <v>9626</v>
      </c>
      <c r="I14" s="30" t="s">
        <v>9990</v>
      </c>
      <c r="J14" s="32" t="s">
        <v>22</v>
      </c>
      <c r="K14" s="3">
        <v>2015</v>
      </c>
      <c r="L14" s="30" t="s">
        <v>10510</v>
      </c>
      <c r="M14" s="35" t="s">
        <v>9991</v>
      </c>
    </row>
    <row r="15" spans="1:13" ht="20.100000000000001" customHeight="1">
      <c r="A15" s="15">
        <v>413</v>
      </c>
      <c r="B15" s="30" t="s">
        <v>14</v>
      </c>
      <c r="C15" s="30" t="s">
        <v>9925</v>
      </c>
      <c r="D15" s="8">
        <v>9780203797112</v>
      </c>
      <c r="E15" s="8">
        <v>9780415497602</v>
      </c>
      <c r="F15" s="31" t="s">
        <v>9992</v>
      </c>
      <c r="G15" s="3">
        <v>1</v>
      </c>
      <c r="H15" s="30" t="s">
        <v>9626</v>
      </c>
      <c r="I15" s="30" t="s">
        <v>9993</v>
      </c>
      <c r="J15" s="32" t="s">
        <v>22</v>
      </c>
      <c r="K15" s="33">
        <v>2013</v>
      </c>
      <c r="L15" s="30" t="s">
        <v>10510</v>
      </c>
      <c r="M15" s="35" t="s">
        <v>9994</v>
      </c>
    </row>
    <row r="16" spans="1:13" ht="20.100000000000001" customHeight="1">
      <c r="A16" s="15">
        <v>414</v>
      </c>
      <c r="B16" s="30" t="s">
        <v>14</v>
      </c>
      <c r="C16" s="30" t="s">
        <v>9925</v>
      </c>
      <c r="D16" s="8">
        <v>9780203538159</v>
      </c>
      <c r="E16" s="8">
        <v>9780415825856</v>
      </c>
      <c r="F16" s="31" t="s">
        <v>9995</v>
      </c>
      <c r="G16" s="3">
        <v>1</v>
      </c>
      <c r="H16" s="30" t="s">
        <v>9626</v>
      </c>
      <c r="I16" s="30" t="s">
        <v>9996</v>
      </c>
      <c r="J16" s="30" t="s">
        <v>22</v>
      </c>
      <c r="K16" s="3">
        <v>2013</v>
      </c>
      <c r="L16" s="30" t="s">
        <v>10510</v>
      </c>
      <c r="M16" s="35" t="s">
        <v>9997</v>
      </c>
    </row>
    <row r="17" spans="1:13" ht="20.100000000000001" customHeight="1">
      <c r="A17" s="15">
        <v>415</v>
      </c>
      <c r="B17" s="30" t="s">
        <v>14</v>
      </c>
      <c r="C17" s="30" t="s">
        <v>9940</v>
      </c>
      <c r="D17" s="8">
        <v>9781315418971</v>
      </c>
      <c r="E17" s="8">
        <v>9781611323108</v>
      </c>
      <c r="F17" s="31" t="s">
        <v>9998</v>
      </c>
      <c r="G17" s="3">
        <v>1</v>
      </c>
      <c r="H17" s="30" t="s">
        <v>9626</v>
      </c>
      <c r="I17" s="30" t="s">
        <v>9999</v>
      </c>
      <c r="J17" s="32" t="s">
        <v>22</v>
      </c>
      <c r="K17" s="3">
        <v>2014</v>
      </c>
      <c r="L17" s="30" t="s">
        <v>10510</v>
      </c>
      <c r="M17" s="35" t="s">
        <v>10000</v>
      </c>
    </row>
    <row r="18" spans="1:13" ht="20.100000000000001" customHeight="1">
      <c r="A18" s="15">
        <v>416</v>
      </c>
      <c r="B18" s="30" t="s">
        <v>14</v>
      </c>
      <c r="C18" s="30" t="s">
        <v>9923</v>
      </c>
      <c r="D18" s="8">
        <v>9781315673158</v>
      </c>
      <c r="E18" s="8">
        <v>9781138942448</v>
      </c>
      <c r="F18" s="31" t="s">
        <v>10001</v>
      </c>
      <c r="G18" s="3">
        <v>1</v>
      </c>
      <c r="H18" s="30" t="s">
        <v>9626</v>
      </c>
      <c r="I18" s="30" t="s">
        <v>3309</v>
      </c>
      <c r="J18" s="30" t="s">
        <v>22</v>
      </c>
      <c r="K18" s="3">
        <v>2016</v>
      </c>
      <c r="L18" s="30" t="s">
        <v>10510</v>
      </c>
      <c r="M18" s="35" t="s">
        <v>10002</v>
      </c>
    </row>
    <row r="19" spans="1:13" ht="20.100000000000001" customHeight="1">
      <c r="A19" s="15">
        <v>417</v>
      </c>
      <c r="B19" s="30" t="s">
        <v>14</v>
      </c>
      <c r="C19" s="30" t="s">
        <v>9923</v>
      </c>
      <c r="D19" s="8">
        <v>9781315795492</v>
      </c>
      <c r="E19" s="8">
        <v>9781138013056</v>
      </c>
      <c r="F19" s="31" t="s">
        <v>10003</v>
      </c>
      <c r="G19" s="3">
        <v>1</v>
      </c>
      <c r="H19" s="30" t="s">
        <v>9626</v>
      </c>
      <c r="I19" s="30" t="s">
        <v>10004</v>
      </c>
      <c r="J19" s="30" t="s">
        <v>22</v>
      </c>
      <c r="K19" s="3">
        <v>2016</v>
      </c>
      <c r="L19" s="30" t="s">
        <v>10510</v>
      </c>
      <c r="M19" s="35" t="s">
        <v>10005</v>
      </c>
    </row>
    <row r="20" spans="1:13" ht="20.100000000000001" customHeight="1">
      <c r="A20" s="15">
        <v>418</v>
      </c>
      <c r="B20" s="30" t="s">
        <v>14</v>
      </c>
      <c r="C20" s="30" t="s">
        <v>9923</v>
      </c>
      <c r="D20" s="8">
        <v>9781315695648</v>
      </c>
      <c r="E20" s="8">
        <v>9781138906174</v>
      </c>
      <c r="F20" s="31" t="s">
        <v>10006</v>
      </c>
      <c r="G20" s="3">
        <v>1</v>
      </c>
      <c r="H20" s="30" t="s">
        <v>9648</v>
      </c>
      <c r="I20" s="30" t="s">
        <v>10007</v>
      </c>
      <c r="J20" s="30" t="s">
        <v>22</v>
      </c>
      <c r="K20" s="3">
        <v>2016</v>
      </c>
      <c r="L20" s="30" t="s">
        <v>10510</v>
      </c>
      <c r="M20" s="35" t="s">
        <v>10008</v>
      </c>
    </row>
    <row r="21" spans="1:13" ht="20.100000000000001" customHeight="1">
      <c r="A21" s="15">
        <v>419</v>
      </c>
      <c r="B21" s="30" t="s">
        <v>14</v>
      </c>
      <c r="C21" s="30" t="s">
        <v>9923</v>
      </c>
      <c r="D21" s="8">
        <v>9781315617602</v>
      </c>
      <c r="E21" s="8">
        <v>9781138670549</v>
      </c>
      <c r="F21" s="31" t="s">
        <v>10009</v>
      </c>
      <c r="G21" s="3">
        <v>1</v>
      </c>
      <c r="H21" s="30" t="s">
        <v>9648</v>
      </c>
      <c r="I21" s="30" t="s">
        <v>5165</v>
      </c>
      <c r="J21" s="30" t="s">
        <v>22</v>
      </c>
      <c r="K21" s="3">
        <v>2016</v>
      </c>
      <c r="L21" s="30" t="s">
        <v>10510</v>
      </c>
      <c r="M21" s="35" t="s">
        <v>10010</v>
      </c>
    </row>
    <row r="22" spans="1:13" ht="20.100000000000001" customHeight="1">
      <c r="A22" s="15">
        <v>420</v>
      </c>
      <c r="B22" s="30" t="s">
        <v>14</v>
      </c>
      <c r="C22" s="30" t="s">
        <v>9923</v>
      </c>
      <c r="D22" s="8">
        <v>9781315641263</v>
      </c>
      <c r="E22" s="8">
        <v>9781138190115</v>
      </c>
      <c r="F22" s="31" t="s">
        <v>10011</v>
      </c>
      <c r="G22" s="3">
        <v>1</v>
      </c>
      <c r="H22" s="30" t="s">
        <v>9626</v>
      </c>
      <c r="I22" s="30" t="s">
        <v>10012</v>
      </c>
      <c r="J22" s="30" t="s">
        <v>22</v>
      </c>
      <c r="K22" s="3">
        <v>2016</v>
      </c>
      <c r="L22" s="30" t="s">
        <v>10510</v>
      </c>
      <c r="M22" s="35" t="s">
        <v>10013</v>
      </c>
    </row>
    <row r="23" spans="1:13" ht="20.100000000000001" customHeight="1">
      <c r="A23" s="15">
        <v>421</v>
      </c>
      <c r="B23" s="30" t="s">
        <v>14</v>
      </c>
      <c r="C23" s="30" t="s">
        <v>9923</v>
      </c>
      <c r="D23" s="8">
        <v>9781315708478</v>
      </c>
      <c r="E23" s="8">
        <v>9781138898639</v>
      </c>
      <c r="F23" s="31" t="s">
        <v>10014</v>
      </c>
      <c r="G23" s="3">
        <v>1</v>
      </c>
      <c r="H23" s="30" t="s">
        <v>9648</v>
      </c>
      <c r="I23" s="30" t="s">
        <v>10015</v>
      </c>
      <c r="J23" s="30" t="s">
        <v>22</v>
      </c>
      <c r="K23" s="3">
        <v>2016</v>
      </c>
      <c r="L23" s="30" t="s">
        <v>10510</v>
      </c>
      <c r="M23" s="35" t="s">
        <v>10016</v>
      </c>
    </row>
    <row r="24" spans="1:13" ht="20.100000000000001" customHeight="1">
      <c r="A24" s="15">
        <v>422</v>
      </c>
      <c r="B24" s="30" t="s">
        <v>14</v>
      </c>
      <c r="C24" s="30" t="s">
        <v>9923</v>
      </c>
      <c r="D24" s="8">
        <v>9781315674896</v>
      </c>
      <c r="E24" s="8">
        <v>9781138939493</v>
      </c>
      <c r="F24" s="31" t="s">
        <v>10017</v>
      </c>
      <c r="G24" s="3">
        <v>1</v>
      </c>
      <c r="H24" s="30" t="s">
        <v>9626</v>
      </c>
      <c r="I24" s="30" t="s">
        <v>10018</v>
      </c>
      <c r="J24" s="30" t="s">
        <v>22</v>
      </c>
      <c r="K24" s="3">
        <v>2016</v>
      </c>
      <c r="L24" s="30" t="s">
        <v>10510</v>
      </c>
      <c r="M24" s="35" t="s">
        <v>10019</v>
      </c>
    </row>
    <row r="25" spans="1:13" ht="20.100000000000001" customHeight="1">
      <c r="A25" s="15">
        <v>423</v>
      </c>
      <c r="B25" s="30" t="s">
        <v>14</v>
      </c>
      <c r="C25" s="30" t="s">
        <v>9923</v>
      </c>
      <c r="D25" s="8">
        <v>9781315683911</v>
      </c>
      <c r="E25" s="8">
        <v>9781138014077</v>
      </c>
      <c r="F25" s="31" t="s">
        <v>10020</v>
      </c>
      <c r="G25" s="3">
        <v>1</v>
      </c>
      <c r="H25" s="30" t="s">
        <v>9648</v>
      </c>
      <c r="I25" s="30" t="s">
        <v>6553</v>
      </c>
      <c r="J25" s="30" t="s">
        <v>22</v>
      </c>
      <c r="K25" s="3">
        <v>2016</v>
      </c>
      <c r="L25" s="30" t="s">
        <v>10510</v>
      </c>
      <c r="M25" s="35" t="s">
        <v>10021</v>
      </c>
    </row>
    <row r="26" spans="1:13" ht="20.100000000000001" customHeight="1">
      <c r="A26" s="15">
        <v>424</v>
      </c>
      <c r="B26" s="30" t="s">
        <v>14</v>
      </c>
      <c r="C26" s="30" t="s">
        <v>9923</v>
      </c>
      <c r="D26" s="8">
        <v>9781315692166</v>
      </c>
      <c r="E26" s="8">
        <v>9781138912038</v>
      </c>
      <c r="F26" s="31" t="s">
        <v>10022</v>
      </c>
      <c r="G26" s="3">
        <v>1</v>
      </c>
      <c r="H26" s="30" t="s">
        <v>9648</v>
      </c>
      <c r="I26" s="30" t="s">
        <v>10023</v>
      </c>
      <c r="J26" s="30" t="s">
        <v>22</v>
      </c>
      <c r="K26" s="3">
        <v>2016</v>
      </c>
      <c r="L26" s="30" t="s">
        <v>10510</v>
      </c>
      <c r="M26" s="35" t="s">
        <v>10024</v>
      </c>
    </row>
    <row r="27" spans="1:13" ht="20.100000000000001" customHeight="1">
      <c r="A27" s="15">
        <v>425</v>
      </c>
      <c r="B27" s="30" t="s">
        <v>14</v>
      </c>
      <c r="C27" s="30" t="s">
        <v>9923</v>
      </c>
      <c r="D27" s="8">
        <v>9781315708188</v>
      </c>
      <c r="E27" s="8">
        <v>9781138899025</v>
      </c>
      <c r="F27" s="31" t="s">
        <v>10025</v>
      </c>
      <c r="G27" s="3">
        <v>1</v>
      </c>
      <c r="H27" s="30" t="s">
        <v>9626</v>
      </c>
      <c r="I27" s="30" t="s">
        <v>10026</v>
      </c>
      <c r="J27" s="30" t="s">
        <v>22</v>
      </c>
      <c r="K27" s="3">
        <v>2016</v>
      </c>
      <c r="L27" s="30" t="s">
        <v>10510</v>
      </c>
      <c r="M27" s="35" t="s">
        <v>10027</v>
      </c>
    </row>
    <row r="28" spans="1:13" ht="20.100000000000001" customHeight="1">
      <c r="A28" s="15">
        <v>426</v>
      </c>
      <c r="B28" s="30" t="s">
        <v>14</v>
      </c>
      <c r="C28" s="30" t="s">
        <v>9923</v>
      </c>
      <c r="D28" s="8">
        <v>9781315752617</v>
      </c>
      <c r="E28" s="8">
        <v>9781138804944</v>
      </c>
      <c r="F28" s="31" t="s">
        <v>10028</v>
      </c>
      <c r="G28" s="3">
        <v>1</v>
      </c>
      <c r="H28" s="30" t="s">
        <v>9626</v>
      </c>
      <c r="I28" s="30" t="s">
        <v>10029</v>
      </c>
      <c r="J28" s="30" t="s">
        <v>22</v>
      </c>
      <c r="K28" s="3">
        <v>2016</v>
      </c>
      <c r="L28" s="30" t="s">
        <v>10510</v>
      </c>
      <c r="M28" s="35" t="s">
        <v>10030</v>
      </c>
    </row>
    <row r="29" spans="1:13" ht="20.100000000000001" customHeight="1">
      <c r="A29" s="15">
        <v>427</v>
      </c>
      <c r="B29" s="30" t="s">
        <v>14</v>
      </c>
      <c r="C29" s="30" t="s">
        <v>9923</v>
      </c>
      <c r="D29" s="8">
        <v>9781315733753</v>
      </c>
      <c r="E29" s="8">
        <v>9781138838864</v>
      </c>
      <c r="F29" s="31" t="s">
        <v>10031</v>
      </c>
      <c r="G29" s="3">
        <v>1</v>
      </c>
      <c r="H29" s="30" t="s">
        <v>9626</v>
      </c>
      <c r="I29" s="30" t="s">
        <v>10032</v>
      </c>
      <c r="J29" s="30" t="s">
        <v>22</v>
      </c>
      <c r="K29" s="3">
        <v>2016</v>
      </c>
      <c r="L29" s="30" t="s">
        <v>10510</v>
      </c>
      <c r="M29" s="35" t="s">
        <v>10033</v>
      </c>
    </row>
    <row r="30" spans="1:13" ht="20.100000000000001" customHeight="1">
      <c r="A30" s="15">
        <v>428</v>
      </c>
      <c r="B30" s="30" t="s">
        <v>14</v>
      </c>
      <c r="C30" s="30" t="s">
        <v>9923</v>
      </c>
      <c r="D30" s="8">
        <v>9781315751542</v>
      </c>
      <c r="E30" s="8">
        <v>9781138806696</v>
      </c>
      <c r="F30" s="31" t="s">
        <v>10034</v>
      </c>
      <c r="G30" s="3">
        <v>1</v>
      </c>
      <c r="H30" s="30" t="s">
        <v>9626</v>
      </c>
      <c r="I30" s="30" t="s">
        <v>6553</v>
      </c>
      <c r="J30" s="30" t="s">
        <v>22</v>
      </c>
      <c r="K30" s="3">
        <v>2016</v>
      </c>
      <c r="L30" s="30" t="s">
        <v>10510</v>
      </c>
      <c r="M30" s="35" t="s">
        <v>10035</v>
      </c>
    </row>
    <row r="31" spans="1:13" ht="20.100000000000001" customHeight="1">
      <c r="A31" s="15">
        <v>429</v>
      </c>
      <c r="B31" s="30" t="s">
        <v>14</v>
      </c>
      <c r="C31" s="30" t="s">
        <v>9923</v>
      </c>
      <c r="D31" s="8">
        <v>9781315712642</v>
      </c>
      <c r="E31" s="8">
        <v>9781138022546</v>
      </c>
      <c r="F31" s="31" t="s">
        <v>10036</v>
      </c>
      <c r="G31" s="3">
        <v>1</v>
      </c>
      <c r="H31" s="30" t="s">
        <v>9629</v>
      </c>
      <c r="I31" s="30" t="s">
        <v>10037</v>
      </c>
      <c r="J31" s="30" t="s">
        <v>22</v>
      </c>
      <c r="K31" s="3">
        <v>2015</v>
      </c>
      <c r="L31" s="30" t="s">
        <v>10510</v>
      </c>
      <c r="M31" s="35" t="s">
        <v>10038</v>
      </c>
    </row>
    <row r="32" spans="1:13" ht="20.100000000000001" customHeight="1">
      <c r="A32" s="15">
        <v>430</v>
      </c>
      <c r="B32" s="30" t="s">
        <v>14</v>
      </c>
      <c r="C32" s="30" t="s">
        <v>9923</v>
      </c>
      <c r="D32" s="8">
        <v>9781315813578</v>
      </c>
      <c r="E32" s="8">
        <v>9780415743600</v>
      </c>
      <c r="F32" s="31" t="s">
        <v>10039</v>
      </c>
      <c r="G32" s="3">
        <v>1</v>
      </c>
      <c r="H32" s="30" t="s">
        <v>9626</v>
      </c>
      <c r="I32" s="30" t="s">
        <v>10040</v>
      </c>
      <c r="J32" s="30" t="s">
        <v>22</v>
      </c>
      <c r="K32" s="3">
        <v>2015</v>
      </c>
      <c r="L32" s="30" t="s">
        <v>10510</v>
      </c>
      <c r="M32" s="35" t="s">
        <v>10041</v>
      </c>
    </row>
    <row r="33" spans="1:13" ht="20.100000000000001" customHeight="1">
      <c r="A33" s="15">
        <v>435</v>
      </c>
      <c r="B33" s="30" t="s">
        <v>14</v>
      </c>
      <c r="C33" s="30" t="s">
        <v>9923</v>
      </c>
      <c r="D33" s="8">
        <v>9781315756950</v>
      </c>
      <c r="E33" s="8">
        <v>9781138797673</v>
      </c>
      <c r="F33" s="31" t="s">
        <v>10055</v>
      </c>
      <c r="G33" s="3">
        <v>1</v>
      </c>
      <c r="H33" s="30" t="s">
        <v>9626</v>
      </c>
      <c r="I33" s="30" t="s">
        <v>8817</v>
      </c>
      <c r="J33" s="30" t="s">
        <v>22</v>
      </c>
      <c r="K33" s="3">
        <v>2015</v>
      </c>
      <c r="L33" s="30" t="s">
        <v>10510</v>
      </c>
      <c r="M33" s="35" t="s">
        <v>10056</v>
      </c>
    </row>
    <row r="34" spans="1:13" ht="20.100000000000001" customHeight="1">
      <c r="A34" s="15">
        <v>437</v>
      </c>
      <c r="B34" s="30" t="s">
        <v>14</v>
      </c>
      <c r="C34" s="30" t="s">
        <v>9923</v>
      </c>
      <c r="D34" s="8">
        <v>9781315778143</v>
      </c>
      <c r="E34" s="8">
        <v>9781138020900</v>
      </c>
      <c r="F34" s="31" t="s">
        <v>10060</v>
      </c>
      <c r="G34" s="3">
        <v>1</v>
      </c>
      <c r="H34" s="30" t="s">
        <v>9626</v>
      </c>
      <c r="I34" s="30" t="s">
        <v>10061</v>
      </c>
      <c r="J34" s="30" t="s">
        <v>22</v>
      </c>
      <c r="K34" s="3">
        <v>2015</v>
      </c>
      <c r="L34" s="30" t="s">
        <v>10510</v>
      </c>
      <c r="M34" s="35" t="s">
        <v>10062</v>
      </c>
    </row>
    <row r="35" spans="1:13" ht="20.100000000000001" customHeight="1">
      <c r="A35" s="15">
        <v>439</v>
      </c>
      <c r="B35" s="30" t="s">
        <v>14</v>
      </c>
      <c r="C35" s="30" t="s">
        <v>9923</v>
      </c>
      <c r="D35" s="8">
        <v>9781315768731</v>
      </c>
      <c r="E35" s="8">
        <v>9781138783270</v>
      </c>
      <c r="F35" s="31" t="s">
        <v>10066</v>
      </c>
      <c r="G35" s="3">
        <v>1</v>
      </c>
      <c r="H35" s="30" t="s">
        <v>9626</v>
      </c>
      <c r="I35" s="30" t="s">
        <v>10067</v>
      </c>
      <c r="J35" s="30" t="s">
        <v>22</v>
      </c>
      <c r="K35" s="3">
        <v>2015</v>
      </c>
      <c r="L35" s="30" t="s">
        <v>10510</v>
      </c>
      <c r="M35" s="35" t="s">
        <v>10068</v>
      </c>
    </row>
    <row r="36" spans="1:13" ht="20.100000000000001" customHeight="1">
      <c r="A36" s="15">
        <v>440</v>
      </c>
      <c r="B36" s="30" t="s">
        <v>14</v>
      </c>
      <c r="C36" s="30" t="s">
        <v>9923</v>
      </c>
      <c r="D36" s="8">
        <v>9781315741833</v>
      </c>
      <c r="E36" s="8">
        <v>9780415842495</v>
      </c>
      <c r="F36" s="31" t="s">
        <v>10069</v>
      </c>
      <c r="G36" s="3">
        <v>1</v>
      </c>
      <c r="H36" s="30" t="s">
        <v>9626</v>
      </c>
      <c r="I36" s="30" t="s">
        <v>10070</v>
      </c>
      <c r="J36" s="30" t="s">
        <v>22</v>
      </c>
      <c r="K36" s="3">
        <v>2015</v>
      </c>
      <c r="L36" s="30" t="s">
        <v>10510</v>
      </c>
      <c r="M36" s="35" t="s">
        <v>10071</v>
      </c>
    </row>
    <row r="37" spans="1:13" ht="20.100000000000001" customHeight="1">
      <c r="A37" s="15">
        <v>445</v>
      </c>
      <c r="B37" s="30" t="s">
        <v>14</v>
      </c>
      <c r="C37" s="30" t="s">
        <v>9923</v>
      </c>
      <c r="D37" s="8">
        <v>9781315719016</v>
      </c>
      <c r="E37" s="8">
        <v>9781138856929</v>
      </c>
      <c r="F37" s="31" t="s">
        <v>10084</v>
      </c>
      <c r="G37" s="3">
        <v>1</v>
      </c>
      <c r="H37" s="30" t="s">
        <v>9626</v>
      </c>
      <c r="I37" s="32" t="s">
        <v>10085</v>
      </c>
      <c r="J37" s="30" t="s">
        <v>22</v>
      </c>
      <c r="K37" s="3">
        <v>2015</v>
      </c>
      <c r="L37" s="30" t="s">
        <v>10510</v>
      </c>
      <c r="M37" s="35" t="s">
        <v>10086</v>
      </c>
    </row>
    <row r="38" spans="1:13" ht="20.100000000000001" customHeight="1">
      <c r="A38" s="15">
        <v>447</v>
      </c>
      <c r="B38" s="30" t="s">
        <v>14</v>
      </c>
      <c r="C38" s="30" t="s">
        <v>9923</v>
      </c>
      <c r="D38" s="8">
        <v>9781315769127</v>
      </c>
      <c r="E38" s="8">
        <v>9781138782624</v>
      </c>
      <c r="F38" s="31" t="s">
        <v>10090</v>
      </c>
      <c r="G38" s="3">
        <v>1</v>
      </c>
      <c r="H38" s="30" t="s">
        <v>9626</v>
      </c>
      <c r="I38" s="30" t="s">
        <v>10091</v>
      </c>
      <c r="J38" s="30" t="s">
        <v>22</v>
      </c>
      <c r="K38" s="3">
        <v>2015</v>
      </c>
      <c r="L38" s="30" t="s">
        <v>10510</v>
      </c>
      <c r="M38" s="35" t="s">
        <v>10092</v>
      </c>
    </row>
    <row r="39" spans="1:13" ht="20.100000000000001" customHeight="1">
      <c r="A39" s="15">
        <v>434</v>
      </c>
      <c r="B39" s="30" t="s">
        <v>14</v>
      </c>
      <c r="C39" s="30" t="s">
        <v>9923</v>
      </c>
      <c r="D39" s="8">
        <v>9780203075203</v>
      </c>
      <c r="E39" s="8">
        <v>9780415807388</v>
      </c>
      <c r="F39" s="31" t="s">
        <v>10052</v>
      </c>
      <c r="G39" s="3">
        <v>1</v>
      </c>
      <c r="H39" s="30" t="s">
        <v>9626</v>
      </c>
      <c r="I39" s="30" t="s">
        <v>10053</v>
      </c>
      <c r="J39" s="30" t="s">
        <v>22</v>
      </c>
      <c r="K39" s="3">
        <v>2014</v>
      </c>
      <c r="L39" s="30" t="s">
        <v>10510</v>
      </c>
      <c r="M39" s="35" t="s">
        <v>10054</v>
      </c>
    </row>
    <row r="40" spans="1:13" ht="20.100000000000001" customHeight="1">
      <c r="A40" s="15">
        <v>436</v>
      </c>
      <c r="B40" s="30" t="s">
        <v>14</v>
      </c>
      <c r="C40" s="30" t="s">
        <v>9923</v>
      </c>
      <c r="D40" s="8">
        <v>9781315889931</v>
      </c>
      <c r="E40" s="8">
        <v>9780415831161</v>
      </c>
      <c r="F40" s="31" t="s">
        <v>10057</v>
      </c>
      <c r="G40" s="3">
        <v>1</v>
      </c>
      <c r="H40" s="30" t="s">
        <v>9626</v>
      </c>
      <c r="I40" s="30" t="s">
        <v>10058</v>
      </c>
      <c r="J40" s="30" t="s">
        <v>22</v>
      </c>
      <c r="K40" s="3">
        <v>2014</v>
      </c>
      <c r="L40" s="30" t="s">
        <v>10510</v>
      </c>
      <c r="M40" s="35" t="s">
        <v>10059</v>
      </c>
    </row>
    <row r="41" spans="1:13" ht="20.100000000000001" customHeight="1">
      <c r="A41" s="15">
        <v>438</v>
      </c>
      <c r="B41" s="30" t="s">
        <v>14</v>
      </c>
      <c r="C41" s="30" t="s">
        <v>9923</v>
      </c>
      <c r="D41" s="8">
        <v>9780203095942</v>
      </c>
      <c r="E41" s="8">
        <v>9780415629409</v>
      </c>
      <c r="F41" s="31" t="s">
        <v>10063</v>
      </c>
      <c r="G41" s="3">
        <v>1</v>
      </c>
      <c r="H41" s="30" t="s">
        <v>9648</v>
      </c>
      <c r="I41" s="30" t="s">
        <v>10064</v>
      </c>
      <c r="J41" s="30" t="s">
        <v>22</v>
      </c>
      <c r="K41" s="3">
        <v>2014</v>
      </c>
      <c r="L41" s="30" t="s">
        <v>10510</v>
      </c>
      <c r="M41" s="35" t="s">
        <v>10065</v>
      </c>
    </row>
    <row r="42" spans="1:13" ht="20.100000000000001" customHeight="1">
      <c r="A42" s="15">
        <v>441</v>
      </c>
      <c r="B42" s="30" t="s">
        <v>14</v>
      </c>
      <c r="C42" s="30" t="s">
        <v>9923</v>
      </c>
      <c r="D42" s="8">
        <v>9780203597514</v>
      </c>
      <c r="E42" s="8">
        <v>9780415815819</v>
      </c>
      <c r="F42" s="31" t="s">
        <v>10072</v>
      </c>
      <c r="G42" s="3">
        <v>1</v>
      </c>
      <c r="H42" s="30" t="s">
        <v>9626</v>
      </c>
      <c r="I42" s="32" t="s">
        <v>10073</v>
      </c>
      <c r="J42" s="30" t="s">
        <v>22</v>
      </c>
      <c r="K42" s="3">
        <v>2014</v>
      </c>
      <c r="L42" s="30" t="s">
        <v>10510</v>
      </c>
      <c r="M42" s="35" t="s">
        <v>10074</v>
      </c>
    </row>
    <row r="43" spans="1:13" ht="20.100000000000001" customHeight="1">
      <c r="A43" s="15">
        <v>442</v>
      </c>
      <c r="B43" s="30" t="s">
        <v>14</v>
      </c>
      <c r="C43" s="30" t="s">
        <v>9923</v>
      </c>
      <c r="D43" s="8">
        <v>9780203093825</v>
      </c>
      <c r="E43" s="8">
        <v>9780415635318</v>
      </c>
      <c r="F43" s="31" t="s">
        <v>10075</v>
      </c>
      <c r="G43" s="3">
        <v>1</v>
      </c>
      <c r="H43" s="30" t="s">
        <v>9648</v>
      </c>
      <c r="I43" s="30" t="s">
        <v>10076</v>
      </c>
      <c r="J43" s="30" t="s">
        <v>22</v>
      </c>
      <c r="K43" s="3">
        <v>2014</v>
      </c>
      <c r="L43" s="30" t="s">
        <v>10510</v>
      </c>
      <c r="M43" s="35" t="s">
        <v>10077</v>
      </c>
    </row>
    <row r="44" spans="1:13" ht="20.100000000000001" customHeight="1">
      <c r="A44" s="15">
        <v>443</v>
      </c>
      <c r="B44" s="30" t="s">
        <v>14</v>
      </c>
      <c r="C44" s="30" t="s">
        <v>9923</v>
      </c>
      <c r="D44" s="8">
        <v>9781315779485</v>
      </c>
      <c r="E44" s="8">
        <v>9780415716390</v>
      </c>
      <c r="F44" s="31" t="s">
        <v>10078</v>
      </c>
      <c r="G44" s="3">
        <v>1</v>
      </c>
      <c r="H44" s="30" t="s">
        <v>9648</v>
      </c>
      <c r="I44" s="30" t="s">
        <v>10079</v>
      </c>
      <c r="J44" s="30" t="s">
        <v>22</v>
      </c>
      <c r="K44" s="3">
        <v>2014</v>
      </c>
      <c r="L44" s="30" t="s">
        <v>10510</v>
      </c>
      <c r="M44" s="35" t="s">
        <v>10080</v>
      </c>
    </row>
    <row r="45" spans="1:13" ht="20.100000000000001" customHeight="1">
      <c r="A45" s="15">
        <v>431</v>
      </c>
      <c r="B45" s="30" t="s">
        <v>14</v>
      </c>
      <c r="C45" s="30" t="s">
        <v>9923</v>
      </c>
      <c r="D45" s="8">
        <v>9781315635866</v>
      </c>
      <c r="E45" s="8">
        <v>9781612050263</v>
      </c>
      <c r="F45" s="31" t="s">
        <v>10042</v>
      </c>
      <c r="G45" s="3">
        <v>1</v>
      </c>
      <c r="H45" s="30" t="s">
        <v>9626</v>
      </c>
      <c r="I45" s="30" t="s">
        <v>10043</v>
      </c>
      <c r="J45" s="30" t="s">
        <v>10044</v>
      </c>
      <c r="K45" s="3">
        <v>2013</v>
      </c>
      <c r="L45" s="30" t="s">
        <v>10510</v>
      </c>
      <c r="M45" s="35" t="s">
        <v>10045</v>
      </c>
    </row>
    <row r="46" spans="1:13" ht="20.100000000000001" customHeight="1">
      <c r="A46" s="15">
        <v>432</v>
      </c>
      <c r="B46" s="30" t="s">
        <v>14</v>
      </c>
      <c r="C46" s="30" t="s">
        <v>9923</v>
      </c>
      <c r="D46" s="8">
        <v>9781317918462</v>
      </c>
      <c r="E46" s="8">
        <v>9781138128286</v>
      </c>
      <c r="F46" s="31" t="s">
        <v>10046</v>
      </c>
      <c r="G46" s="3">
        <v>1</v>
      </c>
      <c r="H46" s="30" t="s">
        <v>9626</v>
      </c>
      <c r="I46" s="30" t="s">
        <v>10047</v>
      </c>
      <c r="J46" s="30" t="s">
        <v>22</v>
      </c>
      <c r="K46" s="3">
        <v>2013</v>
      </c>
      <c r="L46" s="30" t="s">
        <v>10510</v>
      </c>
      <c r="M46" s="35" t="s">
        <v>10048</v>
      </c>
    </row>
    <row r="47" spans="1:13" ht="20.100000000000001" customHeight="1">
      <c r="A47" s="15">
        <v>433</v>
      </c>
      <c r="B47" s="30" t="s">
        <v>14</v>
      </c>
      <c r="C47" s="30" t="s">
        <v>9923</v>
      </c>
      <c r="D47" s="8">
        <v>9781315853420</v>
      </c>
      <c r="E47" s="8">
        <v>9781138136052</v>
      </c>
      <c r="F47" s="31" t="s">
        <v>10049</v>
      </c>
      <c r="G47" s="3">
        <v>1</v>
      </c>
      <c r="H47" s="30" t="s">
        <v>9626</v>
      </c>
      <c r="I47" s="30" t="s">
        <v>10050</v>
      </c>
      <c r="J47" s="30" t="s">
        <v>22</v>
      </c>
      <c r="K47" s="3">
        <v>2013</v>
      </c>
      <c r="L47" s="30" t="s">
        <v>10510</v>
      </c>
      <c r="M47" s="35" t="s">
        <v>10051</v>
      </c>
    </row>
    <row r="48" spans="1:13" ht="20.100000000000001" customHeight="1">
      <c r="A48" s="15">
        <v>444</v>
      </c>
      <c r="B48" s="30" t="s">
        <v>14</v>
      </c>
      <c r="C48" s="30" t="s">
        <v>9923</v>
      </c>
      <c r="D48" s="8">
        <v>9780203557686</v>
      </c>
      <c r="E48" s="8">
        <v>9780415530132</v>
      </c>
      <c r="F48" s="31" t="s">
        <v>10081</v>
      </c>
      <c r="G48" s="3">
        <v>1</v>
      </c>
      <c r="H48" s="30" t="s">
        <v>9626</v>
      </c>
      <c r="I48" s="32" t="s">
        <v>10082</v>
      </c>
      <c r="J48" s="30" t="s">
        <v>22</v>
      </c>
      <c r="K48" s="3">
        <v>2013</v>
      </c>
      <c r="L48" s="30" t="s">
        <v>10510</v>
      </c>
      <c r="M48" s="35" t="s">
        <v>10083</v>
      </c>
    </row>
    <row r="49" spans="1:13" ht="20.100000000000001" customHeight="1">
      <c r="A49" s="15">
        <v>446</v>
      </c>
      <c r="B49" s="30" t="s">
        <v>14</v>
      </c>
      <c r="C49" s="30" t="s">
        <v>9923</v>
      </c>
      <c r="D49" s="8">
        <v>9780203081907</v>
      </c>
      <c r="E49" s="8">
        <v>9780415641449</v>
      </c>
      <c r="F49" s="31" t="s">
        <v>10087</v>
      </c>
      <c r="G49" s="3">
        <v>1</v>
      </c>
      <c r="H49" s="30" t="s">
        <v>9648</v>
      </c>
      <c r="I49" s="30" t="s">
        <v>10088</v>
      </c>
      <c r="J49" s="30" t="s">
        <v>22</v>
      </c>
      <c r="K49" s="3">
        <v>2013</v>
      </c>
      <c r="L49" s="30" t="s">
        <v>10510</v>
      </c>
      <c r="M49" s="35" t="s">
        <v>10089</v>
      </c>
    </row>
    <row r="50" spans="1:13" ht="20.100000000000001" customHeight="1">
      <c r="A50" s="15">
        <v>448</v>
      </c>
      <c r="B50" s="30" t="s">
        <v>14</v>
      </c>
      <c r="C50" s="30" t="s">
        <v>9931</v>
      </c>
      <c r="D50" s="8">
        <v>9781315676067</v>
      </c>
      <c r="E50" s="8">
        <v>9781138937888</v>
      </c>
      <c r="F50" s="31" t="s">
        <v>10093</v>
      </c>
      <c r="G50" s="3">
        <v>1</v>
      </c>
      <c r="H50" s="30" t="s">
        <v>9626</v>
      </c>
      <c r="I50" s="30" t="s">
        <v>10094</v>
      </c>
      <c r="J50" s="30" t="s">
        <v>22</v>
      </c>
      <c r="K50" s="3">
        <v>2016</v>
      </c>
      <c r="L50" s="30" t="s">
        <v>10510</v>
      </c>
      <c r="M50" s="35" t="s">
        <v>10095</v>
      </c>
    </row>
    <row r="51" spans="1:13" ht="20.100000000000001" customHeight="1">
      <c r="A51" s="15">
        <v>449</v>
      </c>
      <c r="B51" s="30" t="s">
        <v>14</v>
      </c>
      <c r="C51" s="30" t="s">
        <v>9931</v>
      </c>
      <c r="D51" s="8">
        <v>9781315795584</v>
      </c>
      <c r="E51" s="8">
        <v>9781138012967</v>
      </c>
      <c r="F51" s="31" t="s">
        <v>10096</v>
      </c>
      <c r="G51" s="3">
        <v>1</v>
      </c>
      <c r="H51" s="30" t="s">
        <v>9626</v>
      </c>
      <c r="I51" s="30" t="s">
        <v>10097</v>
      </c>
      <c r="J51" s="30" t="s">
        <v>22</v>
      </c>
      <c r="K51" s="3">
        <v>2016</v>
      </c>
      <c r="L51" s="30" t="s">
        <v>10510</v>
      </c>
      <c r="M51" s="35" t="s">
        <v>10098</v>
      </c>
    </row>
    <row r="52" spans="1:13" ht="20.100000000000001" customHeight="1">
      <c r="A52" s="15">
        <v>450</v>
      </c>
      <c r="B52" s="30" t="s">
        <v>14</v>
      </c>
      <c r="C52" s="30" t="s">
        <v>9931</v>
      </c>
      <c r="D52" s="8">
        <v>9781315639383</v>
      </c>
      <c r="E52" s="8">
        <v>9781848724723</v>
      </c>
      <c r="F52" s="31" t="s">
        <v>10099</v>
      </c>
      <c r="G52" s="3">
        <v>1</v>
      </c>
      <c r="H52" s="30" t="s">
        <v>9648</v>
      </c>
      <c r="I52" s="30" t="s">
        <v>10100</v>
      </c>
      <c r="J52" s="30" t="s">
        <v>22</v>
      </c>
      <c r="K52" s="3">
        <v>2016</v>
      </c>
      <c r="L52" s="30" t="s">
        <v>10510</v>
      </c>
      <c r="M52" s="35" t="s">
        <v>10101</v>
      </c>
    </row>
    <row r="53" spans="1:13" ht="20.100000000000001" customHeight="1">
      <c r="A53" s="15">
        <v>451</v>
      </c>
      <c r="B53" s="30" t="s">
        <v>14</v>
      </c>
      <c r="C53" s="30" t="s">
        <v>9931</v>
      </c>
      <c r="D53" s="8">
        <v>9781315676500</v>
      </c>
      <c r="E53" s="8">
        <v>9781138937000</v>
      </c>
      <c r="F53" s="31" t="s">
        <v>10102</v>
      </c>
      <c r="G53" s="3">
        <v>1</v>
      </c>
      <c r="H53" s="30" t="s">
        <v>9626</v>
      </c>
      <c r="I53" s="30" t="s">
        <v>10103</v>
      </c>
      <c r="J53" s="30" t="s">
        <v>22</v>
      </c>
      <c r="K53" s="3">
        <v>2016</v>
      </c>
      <c r="L53" s="30" t="s">
        <v>10510</v>
      </c>
      <c r="M53" s="35" t="s">
        <v>10104</v>
      </c>
    </row>
    <row r="54" spans="1:13" ht="20.100000000000001" customHeight="1">
      <c r="A54" s="15">
        <v>452</v>
      </c>
      <c r="B54" s="30" t="s">
        <v>14</v>
      </c>
      <c r="C54" s="30" t="s">
        <v>9931</v>
      </c>
      <c r="D54" s="8">
        <v>9781315780504</v>
      </c>
      <c r="E54" s="8">
        <v>9781848725812</v>
      </c>
      <c r="F54" s="31" t="s">
        <v>10105</v>
      </c>
      <c r="G54" s="3">
        <v>1</v>
      </c>
      <c r="H54" s="30" t="s">
        <v>9626</v>
      </c>
      <c r="I54" s="30" t="s">
        <v>10106</v>
      </c>
      <c r="J54" s="30" t="s">
        <v>22</v>
      </c>
      <c r="K54" s="3">
        <v>2016</v>
      </c>
      <c r="L54" s="30" t="s">
        <v>10510</v>
      </c>
      <c r="M54" s="35" t="s">
        <v>10107</v>
      </c>
    </row>
    <row r="55" spans="1:13" ht="20.100000000000001" customHeight="1">
      <c r="A55" s="15">
        <v>453</v>
      </c>
      <c r="B55" s="30" t="s">
        <v>14</v>
      </c>
      <c r="C55" s="30" t="s">
        <v>9931</v>
      </c>
      <c r="D55" s="8">
        <v>9781315675879</v>
      </c>
      <c r="E55" s="8">
        <v>9781138938090</v>
      </c>
      <c r="F55" s="31" t="s">
        <v>10108</v>
      </c>
      <c r="G55" s="3">
        <v>1</v>
      </c>
      <c r="H55" s="30" t="s">
        <v>9626</v>
      </c>
      <c r="I55" s="30" t="s">
        <v>10109</v>
      </c>
      <c r="J55" s="30" t="s">
        <v>22</v>
      </c>
      <c r="K55" s="3">
        <v>2016</v>
      </c>
      <c r="L55" s="30" t="s">
        <v>10510</v>
      </c>
      <c r="M55" s="35" t="s">
        <v>10110</v>
      </c>
    </row>
    <row r="56" spans="1:13" ht="20.100000000000001" customHeight="1">
      <c r="A56" s="15">
        <v>454</v>
      </c>
      <c r="B56" s="30" t="s">
        <v>14</v>
      </c>
      <c r="C56" s="30" t="s">
        <v>9931</v>
      </c>
      <c r="D56" s="8">
        <v>9781315886114</v>
      </c>
      <c r="E56" s="8">
        <v>9780415704922</v>
      </c>
      <c r="F56" s="31" t="s">
        <v>10111</v>
      </c>
      <c r="G56" s="3">
        <v>1</v>
      </c>
      <c r="H56" s="30" t="s">
        <v>9629</v>
      </c>
      <c r="I56" s="30" t="s">
        <v>10112</v>
      </c>
      <c r="J56" s="30" t="s">
        <v>22</v>
      </c>
      <c r="K56" s="3">
        <v>2016</v>
      </c>
      <c r="L56" s="30" t="s">
        <v>10510</v>
      </c>
      <c r="M56" s="35" t="s">
        <v>10113</v>
      </c>
    </row>
    <row r="57" spans="1:13" ht="20.100000000000001" customHeight="1">
      <c r="A57" s="15">
        <v>455</v>
      </c>
      <c r="B57" s="30" t="s">
        <v>14</v>
      </c>
      <c r="C57" s="30" t="s">
        <v>9931</v>
      </c>
      <c r="D57" s="8">
        <v>9781315767918</v>
      </c>
      <c r="E57" s="8">
        <v>9781138785311</v>
      </c>
      <c r="F57" s="31" t="s">
        <v>10114</v>
      </c>
      <c r="G57" s="3">
        <v>1</v>
      </c>
      <c r="H57" s="30" t="s">
        <v>9626</v>
      </c>
      <c r="I57" s="30" t="s">
        <v>10115</v>
      </c>
      <c r="J57" s="30" t="s">
        <v>22</v>
      </c>
      <c r="K57" s="3">
        <v>2016</v>
      </c>
      <c r="L57" s="30" t="s">
        <v>10510</v>
      </c>
      <c r="M57" s="35" t="s">
        <v>10116</v>
      </c>
    </row>
    <row r="58" spans="1:13" ht="20.100000000000001" customHeight="1">
      <c r="A58" s="15">
        <v>456</v>
      </c>
      <c r="B58" s="30" t="s">
        <v>14</v>
      </c>
      <c r="C58" s="30" t="s">
        <v>9931</v>
      </c>
      <c r="D58" s="8">
        <v>9781315849430</v>
      </c>
      <c r="E58" s="8">
        <v>9781848720787</v>
      </c>
      <c r="F58" s="31" t="s">
        <v>10117</v>
      </c>
      <c r="G58" s="3">
        <v>1</v>
      </c>
      <c r="H58" s="30" t="s">
        <v>9800</v>
      </c>
      <c r="I58" s="30" t="s">
        <v>10118</v>
      </c>
      <c r="J58" s="30" t="s">
        <v>538</v>
      </c>
      <c r="K58" s="3">
        <v>2015</v>
      </c>
      <c r="L58" s="30" t="s">
        <v>10510</v>
      </c>
      <c r="M58" s="35" t="s">
        <v>10119</v>
      </c>
    </row>
    <row r="59" spans="1:13" ht="20.100000000000001" customHeight="1">
      <c r="A59" s="15">
        <v>457</v>
      </c>
      <c r="B59" s="30" t="s">
        <v>14</v>
      </c>
      <c r="C59" s="30" t="s">
        <v>9931</v>
      </c>
      <c r="D59" s="8">
        <v>9781315764115</v>
      </c>
      <c r="E59" s="8">
        <v>9781138790575</v>
      </c>
      <c r="F59" s="31" t="s">
        <v>10120</v>
      </c>
      <c r="G59" s="3">
        <v>1</v>
      </c>
      <c r="H59" s="30" t="s">
        <v>9629</v>
      </c>
      <c r="I59" s="30" t="s">
        <v>10121</v>
      </c>
      <c r="J59" s="30" t="s">
        <v>22</v>
      </c>
      <c r="K59" s="3">
        <v>2015</v>
      </c>
      <c r="L59" s="30" t="s">
        <v>10510</v>
      </c>
      <c r="M59" s="35" t="s">
        <v>10122</v>
      </c>
    </row>
    <row r="60" spans="1:13" ht="20.100000000000001" customHeight="1">
      <c r="A60" s="15">
        <v>458</v>
      </c>
      <c r="B60" s="30" t="s">
        <v>14</v>
      </c>
      <c r="C60" s="30" t="s">
        <v>9931</v>
      </c>
      <c r="D60" s="8">
        <v>9781315746494</v>
      </c>
      <c r="E60" s="8">
        <v>9781848725515</v>
      </c>
      <c r="F60" s="31" t="s">
        <v>10123</v>
      </c>
      <c r="G60" s="3">
        <v>1</v>
      </c>
      <c r="H60" s="30" t="s">
        <v>9629</v>
      </c>
      <c r="I60" s="30" t="s">
        <v>10124</v>
      </c>
      <c r="J60" s="30" t="s">
        <v>22</v>
      </c>
      <c r="K60" s="3">
        <v>2015</v>
      </c>
      <c r="L60" s="30" t="s">
        <v>10510</v>
      </c>
      <c r="M60" s="36" t="s">
        <v>11377</v>
      </c>
    </row>
    <row r="61" spans="1:13" ht="20.100000000000001" customHeight="1">
      <c r="A61" s="15">
        <v>460</v>
      </c>
      <c r="B61" s="30" t="s">
        <v>14</v>
      </c>
      <c r="C61" s="30" t="s">
        <v>9931</v>
      </c>
      <c r="D61" s="8">
        <v>9780203593479</v>
      </c>
      <c r="E61" s="8">
        <v>9780415816175</v>
      </c>
      <c r="F61" s="31" t="s">
        <v>10128</v>
      </c>
      <c r="G61" s="3">
        <v>1</v>
      </c>
      <c r="H61" s="30" t="s">
        <v>9626</v>
      </c>
      <c r="I61" s="30" t="s">
        <v>10129</v>
      </c>
      <c r="J61" s="30" t="s">
        <v>22</v>
      </c>
      <c r="K61" s="3">
        <v>2014</v>
      </c>
      <c r="L61" s="30" t="s">
        <v>10510</v>
      </c>
      <c r="M61" s="35" t="s">
        <v>10130</v>
      </c>
    </row>
    <row r="62" spans="1:13" ht="20.100000000000001" customHeight="1">
      <c r="A62" s="15">
        <v>461</v>
      </c>
      <c r="B62" s="30" t="s">
        <v>14</v>
      </c>
      <c r="C62" s="30" t="s">
        <v>9931</v>
      </c>
      <c r="D62" s="8">
        <v>9780203758809</v>
      </c>
      <c r="E62" s="8">
        <v>9780415696746</v>
      </c>
      <c r="F62" s="31" t="s">
        <v>10131</v>
      </c>
      <c r="G62" s="3">
        <v>1</v>
      </c>
      <c r="H62" s="30" t="s">
        <v>9626</v>
      </c>
      <c r="I62" s="30" t="s">
        <v>10132</v>
      </c>
      <c r="J62" s="30" t="s">
        <v>22</v>
      </c>
      <c r="K62" s="3">
        <v>2014</v>
      </c>
      <c r="L62" s="30" t="s">
        <v>10510</v>
      </c>
      <c r="M62" s="35" t="s">
        <v>10133</v>
      </c>
    </row>
    <row r="63" spans="1:13" ht="20.100000000000001" customHeight="1">
      <c r="A63" s="15">
        <v>459</v>
      </c>
      <c r="B63" s="30" t="s">
        <v>14</v>
      </c>
      <c r="C63" s="30" t="s">
        <v>9931</v>
      </c>
      <c r="D63" s="8">
        <v>9780203080856</v>
      </c>
      <c r="E63" s="8">
        <v>9780415642446</v>
      </c>
      <c r="F63" s="31" t="s">
        <v>10125</v>
      </c>
      <c r="G63" s="3">
        <v>1</v>
      </c>
      <c r="H63" s="30" t="s">
        <v>9626</v>
      </c>
      <c r="I63" s="30" t="s">
        <v>10126</v>
      </c>
      <c r="J63" s="30" t="s">
        <v>22</v>
      </c>
      <c r="K63" s="3">
        <v>2013</v>
      </c>
      <c r="L63" s="30" t="s">
        <v>10510</v>
      </c>
      <c r="M63" s="35" t="s">
        <v>10127</v>
      </c>
    </row>
    <row r="64" spans="1:13" ht="20.100000000000001" customHeight="1">
      <c r="A64" s="15">
        <v>462</v>
      </c>
      <c r="B64" s="30" t="s">
        <v>14</v>
      </c>
      <c r="C64" s="30" t="s">
        <v>9930</v>
      </c>
      <c r="D64" s="8">
        <v>9780203798522</v>
      </c>
      <c r="E64" s="8">
        <v>9780415870153</v>
      </c>
      <c r="F64" s="31" t="s">
        <v>10134</v>
      </c>
      <c r="G64" s="3">
        <v>1</v>
      </c>
      <c r="H64" s="30" t="s">
        <v>9890</v>
      </c>
      <c r="I64" s="32" t="s">
        <v>10135</v>
      </c>
      <c r="J64" s="30" t="s">
        <v>22</v>
      </c>
      <c r="K64" s="33">
        <v>2017</v>
      </c>
      <c r="L64" s="30" t="s">
        <v>10510</v>
      </c>
      <c r="M64" s="35" t="s">
        <v>10136</v>
      </c>
    </row>
    <row r="65" spans="1:13" ht="20.100000000000001" customHeight="1">
      <c r="A65" s="15">
        <v>463</v>
      </c>
      <c r="B65" s="30" t="s">
        <v>14</v>
      </c>
      <c r="C65" s="30" t="s">
        <v>9930</v>
      </c>
      <c r="D65" s="8">
        <v>9781315754680</v>
      </c>
      <c r="E65" s="8">
        <v>9781138801790</v>
      </c>
      <c r="F65" s="31" t="s">
        <v>10137</v>
      </c>
      <c r="G65" s="3">
        <v>1</v>
      </c>
      <c r="H65" s="30" t="s">
        <v>9626</v>
      </c>
      <c r="I65" s="30" t="s">
        <v>10138</v>
      </c>
      <c r="J65" s="30" t="s">
        <v>22</v>
      </c>
      <c r="K65" s="3">
        <v>2016</v>
      </c>
      <c r="L65" s="30" t="s">
        <v>10510</v>
      </c>
      <c r="M65" s="35" t="s">
        <v>10139</v>
      </c>
    </row>
    <row r="66" spans="1:13" ht="20.100000000000001" customHeight="1">
      <c r="A66" s="15">
        <v>464</v>
      </c>
      <c r="B66" s="30" t="s">
        <v>14</v>
      </c>
      <c r="C66" s="30" t="s">
        <v>9930</v>
      </c>
      <c r="D66" s="8">
        <v>9781315756776</v>
      </c>
      <c r="E66" s="8">
        <v>9781138797932</v>
      </c>
      <c r="F66" s="31" t="s">
        <v>10140</v>
      </c>
      <c r="G66" s="3">
        <v>1</v>
      </c>
      <c r="H66" s="30" t="s">
        <v>9626</v>
      </c>
      <c r="I66" s="30" t="s">
        <v>10141</v>
      </c>
      <c r="J66" s="30" t="s">
        <v>22</v>
      </c>
      <c r="K66" s="3">
        <v>2016</v>
      </c>
      <c r="L66" s="30" t="s">
        <v>10510</v>
      </c>
      <c r="M66" s="35" t="s">
        <v>10142</v>
      </c>
    </row>
    <row r="67" spans="1:13" ht="20.100000000000001" customHeight="1">
      <c r="A67" s="15">
        <v>465</v>
      </c>
      <c r="B67" s="30" t="s">
        <v>14</v>
      </c>
      <c r="C67" s="30" t="s">
        <v>9930</v>
      </c>
      <c r="D67" s="8">
        <v>9781315768489</v>
      </c>
      <c r="E67" s="8">
        <v>9781138783782</v>
      </c>
      <c r="F67" s="31" t="s">
        <v>10143</v>
      </c>
      <c r="G67" s="3">
        <v>1</v>
      </c>
      <c r="H67" s="30" t="s">
        <v>9626</v>
      </c>
      <c r="I67" s="30" t="s">
        <v>10144</v>
      </c>
      <c r="J67" s="30" t="s">
        <v>22</v>
      </c>
      <c r="K67" s="3">
        <v>2016</v>
      </c>
      <c r="L67" s="30" t="s">
        <v>10510</v>
      </c>
      <c r="M67" s="35" t="s">
        <v>10145</v>
      </c>
    </row>
    <row r="68" spans="1:13" ht="20.100000000000001" customHeight="1">
      <c r="A68" s="15">
        <v>470</v>
      </c>
      <c r="B68" s="30" t="s">
        <v>14</v>
      </c>
      <c r="C68" s="30" t="s">
        <v>9930</v>
      </c>
      <c r="D68" s="8">
        <v>9781315795515</v>
      </c>
      <c r="E68" s="8">
        <v>9781138013018</v>
      </c>
      <c r="F68" s="31" t="s">
        <v>10158</v>
      </c>
      <c r="G68" s="3">
        <v>1</v>
      </c>
      <c r="H68" s="30" t="s">
        <v>9626</v>
      </c>
      <c r="I68" s="30" t="s">
        <v>10159</v>
      </c>
      <c r="J68" s="30" t="s">
        <v>22</v>
      </c>
      <c r="K68" s="3">
        <v>2015</v>
      </c>
      <c r="L68" s="30" t="s">
        <v>10510</v>
      </c>
      <c r="M68" s="35" t="s">
        <v>10160</v>
      </c>
    </row>
    <row r="69" spans="1:13" ht="20.100000000000001" customHeight="1">
      <c r="A69" s="15">
        <v>471</v>
      </c>
      <c r="B69" s="30" t="s">
        <v>14</v>
      </c>
      <c r="C69" s="30" t="s">
        <v>9930</v>
      </c>
      <c r="D69" s="8">
        <v>9781315760964</v>
      </c>
      <c r="E69" s="8">
        <v>9780415833226</v>
      </c>
      <c r="F69" s="31" t="s">
        <v>10161</v>
      </c>
      <c r="G69" s="3">
        <v>1</v>
      </c>
      <c r="H69" s="30" t="s">
        <v>9626</v>
      </c>
      <c r="I69" s="30" t="s">
        <v>10162</v>
      </c>
      <c r="J69" s="30" t="s">
        <v>22</v>
      </c>
      <c r="K69" s="3">
        <v>2015</v>
      </c>
      <c r="L69" s="30" t="s">
        <v>10510</v>
      </c>
      <c r="M69" s="35" t="s">
        <v>10163</v>
      </c>
    </row>
    <row r="70" spans="1:13" ht="20.100000000000001" customHeight="1">
      <c r="A70" s="15">
        <v>472</v>
      </c>
      <c r="B70" s="30" t="s">
        <v>14</v>
      </c>
      <c r="C70" s="30" t="s">
        <v>9930</v>
      </c>
      <c r="D70" s="8">
        <v>9781315764672</v>
      </c>
      <c r="E70" s="8">
        <v>9781138787322</v>
      </c>
      <c r="F70" s="31" t="s">
        <v>10164</v>
      </c>
      <c r="G70" s="3">
        <v>1</v>
      </c>
      <c r="H70" s="30" t="s">
        <v>9626</v>
      </c>
      <c r="I70" s="30" t="s">
        <v>10165</v>
      </c>
      <c r="J70" s="30" t="s">
        <v>22</v>
      </c>
      <c r="K70" s="3">
        <v>2015</v>
      </c>
      <c r="L70" s="30" t="s">
        <v>10510</v>
      </c>
      <c r="M70" s="35" t="s">
        <v>10166</v>
      </c>
    </row>
    <row r="71" spans="1:13" ht="20.100000000000001" customHeight="1">
      <c r="A71" s="15">
        <v>475</v>
      </c>
      <c r="B71" s="30" t="s">
        <v>14</v>
      </c>
      <c r="C71" s="30" t="s">
        <v>9930</v>
      </c>
      <c r="D71" s="8">
        <v>9781315777436</v>
      </c>
      <c r="E71" s="8">
        <v>9781138021907</v>
      </c>
      <c r="F71" s="31" t="s">
        <v>10173</v>
      </c>
      <c r="G71" s="3">
        <v>1</v>
      </c>
      <c r="H71" s="30" t="s">
        <v>9626</v>
      </c>
      <c r="I71" s="32" t="s">
        <v>10174</v>
      </c>
      <c r="J71" s="30" t="s">
        <v>22</v>
      </c>
      <c r="K71" s="3">
        <v>2015</v>
      </c>
      <c r="L71" s="30" t="s">
        <v>10510</v>
      </c>
      <c r="M71" s="35" t="s">
        <v>10175</v>
      </c>
    </row>
    <row r="72" spans="1:13" ht="20.100000000000001" customHeight="1">
      <c r="A72" s="15">
        <v>466</v>
      </c>
      <c r="B72" s="30" t="s">
        <v>14</v>
      </c>
      <c r="C72" s="30" t="s">
        <v>9930</v>
      </c>
      <c r="D72" s="8">
        <v>9781315814018</v>
      </c>
      <c r="E72" s="8">
        <v>9781138168619</v>
      </c>
      <c r="F72" s="31" t="s">
        <v>10146</v>
      </c>
      <c r="G72" s="3">
        <v>1</v>
      </c>
      <c r="H72" s="30" t="s">
        <v>9648</v>
      </c>
      <c r="I72" s="30" t="s">
        <v>10147</v>
      </c>
      <c r="J72" s="30" t="s">
        <v>22</v>
      </c>
      <c r="K72" s="33">
        <v>2014</v>
      </c>
      <c r="L72" s="30" t="s">
        <v>10510</v>
      </c>
      <c r="M72" s="35" t="s">
        <v>10148</v>
      </c>
    </row>
    <row r="73" spans="1:13" ht="20.100000000000001" customHeight="1">
      <c r="A73" s="15">
        <v>467</v>
      </c>
      <c r="B73" s="30" t="s">
        <v>14</v>
      </c>
      <c r="C73" s="30" t="s">
        <v>9930</v>
      </c>
      <c r="D73" s="8">
        <v>9781315798035</v>
      </c>
      <c r="E73" s="8">
        <v>9780415679183</v>
      </c>
      <c r="F73" s="31" t="s">
        <v>10149</v>
      </c>
      <c r="G73" s="3">
        <v>1</v>
      </c>
      <c r="H73" s="30" t="s">
        <v>9626</v>
      </c>
      <c r="I73" s="30" t="s">
        <v>10150</v>
      </c>
      <c r="J73" s="30" t="s">
        <v>22</v>
      </c>
      <c r="K73" s="3">
        <v>2014</v>
      </c>
      <c r="L73" s="30" t="s">
        <v>10510</v>
      </c>
      <c r="M73" s="35" t="s">
        <v>10151</v>
      </c>
    </row>
    <row r="74" spans="1:13" ht="20.100000000000001" customHeight="1">
      <c r="A74" s="15">
        <v>468</v>
      </c>
      <c r="B74" s="30" t="s">
        <v>14</v>
      </c>
      <c r="C74" s="30" t="s">
        <v>9930</v>
      </c>
      <c r="D74" s="8">
        <v>9780203431351</v>
      </c>
      <c r="E74" s="8">
        <v>9780415826310</v>
      </c>
      <c r="F74" s="31" t="s">
        <v>10152</v>
      </c>
      <c r="G74" s="3">
        <v>1</v>
      </c>
      <c r="H74" s="30" t="s">
        <v>9626</v>
      </c>
      <c r="I74" s="30" t="s">
        <v>10153</v>
      </c>
      <c r="J74" s="30" t="s">
        <v>22</v>
      </c>
      <c r="K74" s="3">
        <v>2014</v>
      </c>
      <c r="L74" s="30" t="s">
        <v>10510</v>
      </c>
      <c r="M74" s="35" t="s">
        <v>10154</v>
      </c>
    </row>
    <row r="75" spans="1:13" ht="20.100000000000001" customHeight="1">
      <c r="A75" s="15">
        <v>469</v>
      </c>
      <c r="B75" s="30" t="s">
        <v>14</v>
      </c>
      <c r="C75" s="30" t="s">
        <v>9930</v>
      </c>
      <c r="D75" s="8">
        <v>9780203550663</v>
      </c>
      <c r="E75" s="8">
        <v>9780415823616</v>
      </c>
      <c r="F75" s="31" t="s">
        <v>10155</v>
      </c>
      <c r="G75" s="3">
        <v>1</v>
      </c>
      <c r="H75" s="30" t="s">
        <v>9626</v>
      </c>
      <c r="I75" s="30" t="s">
        <v>10156</v>
      </c>
      <c r="J75" s="30" t="s">
        <v>22</v>
      </c>
      <c r="K75" s="3">
        <v>2014</v>
      </c>
      <c r="L75" s="30" t="s">
        <v>10510</v>
      </c>
      <c r="M75" s="35" t="s">
        <v>10157</v>
      </c>
    </row>
    <row r="76" spans="1:13" ht="20.100000000000001" customHeight="1">
      <c r="A76" s="15">
        <v>474</v>
      </c>
      <c r="B76" s="30" t="s">
        <v>14</v>
      </c>
      <c r="C76" s="30" t="s">
        <v>9930</v>
      </c>
      <c r="D76" s="8">
        <v>9781315849898</v>
      </c>
      <c r="E76" s="8">
        <v>9780415527910</v>
      </c>
      <c r="F76" s="31" t="s">
        <v>10170</v>
      </c>
      <c r="G76" s="3">
        <v>1</v>
      </c>
      <c r="H76" s="30" t="s">
        <v>9626</v>
      </c>
      <c r="I76" s="30" t="s">
        <v>10171</v>
      </c>
      <c r="J76" s="30" t="s">
        <v>22</v>
      </c>
      <c r="K76" s="3">
        <v>2014</v>
      </c>
      <c r="L76" s="30" t="s">
        <v>10510</v>
      </c>
      <c r="M76" s="35" t="s">
        <v>10172</v>
      </c>
    </row>
    <row r="77" spans="1:13" ht="20.100000000000001" customHeight="1">
      <c r="A77" s="15">
        <v>473</v>
      </c>
      <c r="B77" s="30" t="s">
        <v>14</v>
      </c>
      <c r="C77" s="30" t="s">
        <v>9930</v>
      </c>
      <c r="D77" s="8">
        <v>9780203384756</v>
      </c>
      <c r="E77" s="8">
        <v>9780415630306</v>
      </c>
      <c r="F77" s="31" t="s">
        <v>10167</v>
      </c>
      <c r="G77" s="3">
        <v>1</v>
      </c>
      <c r="H77" s="30" t="s">
        <v>9626</v>
      </c>
      <c r="I77" s="32" t="s">
        <v>10168</v>
      </c>
      <c r="J77" s="30" t="s">
        <v>22</v>
      </c>
      <c r="K77" s="3">
        <v>2013</v>
      </c>
      <c r="L77" s="30" t="s">
        <v>10510</v>
      </c>
      <c r="M77" s="35" t="s">
        <v>10169</v>
      </c>
    </row>
    <row r="78" spans="1:13" ht="20.100000000000001" customHeight="1">
      <c r="A78" s="15">
        <v>476</v>
      </c>
      <c r="B78" s="30" t="s">
        <v>14</v>
      </c>
      <c r="C78" s="30" t="s">
        <v>9937</v>
      </c>
      <c r="D78" s="8">
        <v>9781315850214</v>
      </c>
      <c r="E78" s="8">
        <v>9780415730532</v>
      </c>
      <c r="F78" s="31" t="s">
        <v>10176</v>
      </c>
      <c r="G78" s="3">
        <v>1</v>
      </c>
      <c r="H78" s="30" t="s">
        <v>9626</v>
      </c>
      <c r="I78" s="30" t="s">
        <v>10177</v>
      </c>
      <c r="J78" s="30" t="s">
        <v>22</v>
      </c>
      <c r="K78" s="3">
        <v>2016</v>
      </c>
      <c r="L78" s="30" t="s">
        <v>10510</v>
      </c>
      <c r="M78" s="35" t="s">
        <v>10178</v>
      </c>
    </row>
    <row r="79" spans="1:13" ht="20.100000000000001" customHeight="1">
      <c r="A79" s="15">
        <v>477</v>
      </c>
      <c r="B79" s="30" t="s">
        <v>14</v>
      </c>
      <c r="C79" s="30" t="s">
        <v>9937</v>
      </c>
      <c r="D79" s="8">
        <v>9780203814932</v>
      </c>
      <c r="E79" s="8">
        <v>9780415893244</v>
      </c>
      <c r="F79" s="31" t="s">
        <v>10179</v>
      </c>
      <c r="G79" s="3">
        <v>1</v>
      </c>
      <c r="H79" s="30" t="s">
        <v>9626</v>
      </c>
      <c r="I79" s="30" t="s">
        <v>10180</v>
      </c>
      <c r="J79" s="30" t="s">
        <v>22</v>
      </c>
      <c r="K79" s="3">
        <v>2016</v>
      </c>
      <c r="L79" s="30" t="s">
        <v>10510</v>
      </c>
      <c r="M79" s="35" t="s">
        <v>10181</v>
      </c>
    </row>
    <row r="80" spans="1:13" ht="20.100000000000001" customHeight="1">
      <c r="A80" s="15">
        <v>478</v>
      </c>
      <c r="B80" s="30" t="s">
        <v>14</v>
      </c>
      <c r="C80" s="30" t="s">
        <v>9937</v>
      </c>
      <c r="D80" s="8">
        <v>9781315739663</v>
      </c>
      <c r="E80" s="8">
        <v>9781138825871</v>
      </c>
      <c r="F80" s="31" t="s">
        <v>10182</v>
      </c>
      <c r="G80" s="3">
        <v>1</v>
      </c>
      <c r="H80" s="30" t="s">
        <v>9626</v>
      </c>
      <c r="I80" s="32" t="s">
        <v>10183</v>
      </c>
      <c r="J80" s="30" t="s">
        <v>22</v>
      </c>
      <c r="K80" s="3">
        <v>2015</v>
      </c>
      <c r="L80" s="30" t="s">
        <v>10510</v>
      </c>
      <c r="M80" s="35" t="s">
        <v>10184</v>
      </c>
    </row>
    <row r="81" spans="1:13" ht="20.100000000000001" customHeight="1">
      <c r="A81" s="15">
        <v>479</v>
      </c>
      <c r="B81" s="30" t="s">
        <v>14</v>
      </c>
      <c r="C81" s="30" t="s">
        <v>9937</v>
      </c>
      <c r="D81" s="8">
        <v>9781315730844</v>
      </c>
      <c r="E81" s="8">
        <v>9781138843806</v>
      </c>
      <c r="F81" s="31" t="s">
        <v>10185</v>
      </c>
      <c r="G81" s="3">
        <v>1</v>
      </c>
      <c r="H81" s="30" t="s">
        <v>9626</v>
      </c>
      <c r="I81" s="30" t="s">
        <v>10186</v>
      </c>
      <c r="J81" s="30" t="s">
        <v>22</v>
      </c>
      <c r="K81" s="3">
        <v>2015</v>
      </c>
      <c r="L81" s="30" t="s">
        <v>10510</v>
      </c>
      <c r="M81" s="35" t="s">
        <v>10187</v>
      </c>
    </row>
    <row r="82" spans="1:13" ht="20.100000000000001" customHeight="1">
      <c r="A82" s="15">
        <v>480</v>
      </c>
      <c r="B82" s="30" t="s">
        <v>14</v>
      </c>
      <c r="C82" s="30" t="s">
        <v>9937</v>
      </c>
      <c r="D82" s="8">
        <v>9781315084428</v>
      </c>
      <c r="E82" s="8">
        <v>9781138131446</v>
      </c>
      <c r="F82" s="31" t="s">
        <v>10188</v>
      </c>
      <c r="G82" s="3">
        <v>1</v>
      </c>
      <c r="H82" s="30" t="s">
        <v>9626</v>
      </c>
      <c r="I82" s="30" t="s">
        <v>10189</v>
      </c>
      <c r="J82" s="30" t="s">
        <v>22</v>
      </c>
      <c r="K82" s="3">
        <v>2015</v>
      </c>
      <c r="L82" s="30" t="s">
        <v>10510</v>
      </c>
      <c r="M82" s="35" t="s">
        <v>10190</v>
      </c>
    </row>
    <row r="83" spans="1:13" ht="20.100000000000001" customHeight="1">
      <c r="A83" s="15">
        <v>482</v>
      </c>
      <c r="B83" s="30" t="s">
        <v>14</v>
      </c>
      <c r="C83" s="30" t="s">
        <v>9937</v>
      </c>
      <c r="D83" s="8">
        <v>9781315882260</v>
      </c>
      <c r="E83" s="8">
        <v>9780415523387</v>
      </c>
      <c r="F83" s="31" t="s">
        <v>10193</v>
      </c>
      <c r="G83" s="3">
        <v>1</v>
      </c>
      <c r="H83" s="30" t="s">
        <v>9626</v>
      </c>
      <c r="I83" s="30" t="s">
        <v>10194</v>
      </c>
      <c r="J83" s="30" t="s">
        <v>22</v>
      </c>
      <c r="K83" s="3">
        <v>2014</v>
      </c>
      <c r="L83" s="30" t="s">
        <v>10510</v>
      </c>
      <c r="M83" s="35" t="s">
        <v>10195</v>
      </c>
    </row>
    <row r="84" spans="1:13" ht="20.100000000000001" customHeight="1">
      <c r="A84" s="15">
        <v>481</v>
      </c>
      <c r="B84" s="30" t="s">
        <v>14</v>
      </c>
      <c r="C84" s="30" t="s">
        <v>9937</v>
      </c>
      <c r="D84" s="8">
        <v>9780203067918</v>
      </c>
      <c r="E84" s="8">
        <v>9780415813761</v>
      </c>
      <c r="F84" s="31" t="s">
        <v>10191</v>
      </c>
      <c r="G84" s="3">
        <v>1</v>
      </c>
      <c r="H84" s="30" t="s">
        <v>9626</v>
      </c>
      <c r="I84" s="30" t="s">
        <v>6455</v>
      </c>
      <c r="J84" s="30" t="s">
        <v>22</v>
      </c>
      <c r="K84" s="3">
        <v>2013</v>
      </c>
      <c r="L84" s="30" t="s">
        <v>10510</v>
      </c>
      <c r="M84" s="35" t="s">
        <v>10192</v>
      </c>
    </row>
    <row r="85" spans="1:13" ht="20.100000000000001" customHeight="1">
      <c r="A85" s="15">
        <v>483</v>
      </c>
      <c r="B85" s="30" t="s">
        <v>14</v>
      </c>
      <c r="C85" s="30" t="s">
        <v>9932</v>
      </c>
      <c r="D85" s="8">
        <v>9781315737911</v>
      </c>
      <c r="E85" s="8">
        <v>9781138829145</v>
      </c>
      <c r="F85" s="31" t="s">
        <v>10196</v>
      </c>
      <c r="G85" s="3">
        <v>1</v>
      </c>
      <c r="H85" s="30" t="s">
        <v>9626</v>
      </c>
      <c r="I85" s="30" t="s">
        <v>10197</v>
      </c>
      <c r="J85" s="30" t="s">
        <v>22</v>
      </c>
      <c r="K85" s="3">
        <v>2016</v>
      </c>
      <c r="L85" s="30" t="s">
        <v>10510</v>
      </c>
      <c r="M85" s="35" t="s">
        <v>10198</v>
      </c>
    </row>
    <row r="86" spans="1:13" ht="20.100000000000001" customHeight="1">
      <c r="A86" s="15">
        <v>484</v>
      </c>
      <c r="B86" s="30" t="s">
        <v>14</v>
      </c>
      <c r="C86" s="30" t="s">
        <v>9932</v>
      </c>
      <c r="D86" s="8">
        <v>9781315640631</v>
      </c>
      <c r="E86" s="8">
        <v>9780415858380</v>
      </c>
      <c r="F86" s="31" t="s">
        <v>10199</v>
      </c>
      <c r="G86" s="3">
        <v>1</v>
      </c>
      <c r="H86" s="30" t="s">
        <v>9626</v>
      </c>
      <c r="I86" s="30" t="s">
        <v>10200</v>
      </c>
      <c r="J86" s="32" t="s">
        <v>22</v>
      </c>
      <c r="K86" s="3">
        <v>2016</v>
      </c>
      <c r="L86" s="30" t="s">
        <v>10510</v>
      </c>
      <c r="M86" s="35" t="s">
        <v>10201</v>
      </c>
    </row>
    <row r="87" spans="1:13" ht="20.100000000000001" customHeight="1">
      <c r="A87" s="15">
        <v>487</v>
      </c>
      <c r="B87" s="30" t="s">
        <v>14</v>
      </c>
      <c r="C87" s="30" t="s">
        <v>9932</v>
      </c>
      <c r="D87" s="8">
        <v>9781315762784</v>
      </c>
      <c r="E87" s="8">
        <v>9780415608473</v>
      </c>
      <c r="F87" s="31" t="s">
        <v>10208</v>
      </c>
      <c r="G87" s="3">
        <v>1</v>
      </c>
      <c r="H87" s="30" t="s">
        <v>9626</v>
      </c>
      <c r="I87" s="30" t="s">
        <v>10209</v>
      </c>
      <c r="J87" s="30" t="s">
        <v>22</v>
      </c>
      <c r="K87" s="3">
        <v>2015</v>
      </c>
      <c r="L87" s="30" t="s">
        <v>10510</v>
      </c>
      <c r="M87" s="35" t="s">
        <v>10210</v>
      </c>
    </row>
    <row r="88" spans="1:13" ht="20.100000000000001" customHeight="1">
      <c r="A88" s="15">
        <v>485</v>
      </c>
      <c r="B88" s="30" t="s">
        <v>14</v>
      </c>
      <c r="C88" s="30" t="s">
        <v>9932</v>
      </c>
      <c r="D88" s="8">
        <v>9781315706856</v>
      </c>
      <c r="E88" s="8">
        <v>9781138135840</v>
      </c>
      <c r="F88" s="31" t="s">
        <v>10202</v>
      </c>
      <c r="G88" s="3">
        <v>1</v>
      </c>
      <c r="H88" s="30" t="s">
        <v>9648</v>
      </c>
      <c r="I88" s="30" t="s">
        <v>10203</v>
      </c>
      <c r="J88" s="30" t="s">
        <v>22</v>
      </c>
      <c r="K88" s="3">
        <v>2014</v>
      </c>
      <c r="L88" s="30" t="s">
        <v>10510</v>
      </c>
      <c r="M88" s="35" t="s">
        <v>10204</v>
      </c>
    </row>
    <row r="89" spans="1:13" ht="20.100000000000001" customHeight="1">
      <c r="A89" s="15">
        <v>486</v>
      </c>
      <c r="B89" s="30" t="s">
        <v>14</v>
      </c>
      <c r="C89" s="30" t="s">
        <v>9932</v>
      </c>
      <c r="D89" s="8">
        <v>9780203385494</v>
      </c>
      <c r="E89" s="8">
        <v>9780415693110</v>
      </c>
      <c r="F89" s="31" t="s">
        <v>10205</v>
      </c>
      <c r="G89" s="3">
        <v>1</v>
      </c>
      <c r="H89" s="30" t="s">
        <v>9626</v>
      </c>
      <c r="I89" s="32" t="s">
        <v>10206</v>
      </c>
      <c r="J89" s="30" t="s">
        <v>22</v>
      </c>
      <c r="K89" s="3">
        <v>2013</v>
      </c>
      <c r="L89" s="30" t="s">
        <v>10510</v>
      </c>
      <c r="M89" s="35" t="s">
        <v>10207</v>
      </c>
    </row>
    <row r="90" spans="1:13" ht="20.100000000000001" customHeight="1">
      <c r="A90" s="15">
        <v>488</v>
      </c>
      <c r="B90" s="30" t="s">
        <v>14</v>
      </c>
      <c r="C90" s="30" t="s">
        <v>9929</v>
      </c>
      <c r="D90" s="8">
        <v>9781315695785</v>
      </c>
      <c r="E90" s="8">
        <v>9781138905672</v>
      </c>
      <c r="F90" s="31" t="s">
        <v>10211</v>
      </c>
      <c r="G90" s="3">
        <v>1</v>
      </c>
      <c r="H90" s="30" t="s">
        <v>9648</v>
      </c>
      <c r="I90" s="30" t="s">
        <v>10212</v>
      </c>
      <c r="J90" s="30" t="s">
        <v>22</v>
      </c>
      <c r="K90" s="3">
        <v>2016</v>
      </c>
      <c r="L90" s="30" t="s">
        <v>10510</v>
      </c>
      <c r="M90" s="35" t="s">
        <v>10213</v>
      </c>
    </row>
    <row r="91" spans="1:13" ht="20.100000000000001" customHeight="1">
      <c r="A91" s="15">
        <v>489</v>
      </c>
      <c r="B91" s="30" t="s">
        <v>14</v>
      </c>
      <c r="C91" s="30" t="s">
        <v>9929</v>
      </c>
      <c r="D91" s="8">
        <v>9781315676661</v>
      </c>
      <c r="E91" s="8">
        <v>9781138936720</v>
      </c>
      <c r="F91" s="31" t="s">
        <v>10214</v>
      </c>
      <c r="G91" s="3">
        <v>1</v>
      </c>
      <c r="H91" s="30" t="s">
        <v>9626</v>
      </c>
      <c r="I91" s="30" t="s">
        <v>10215</v>
      </c>
      <c r="J91" s="30" t="s">
        <v>22</v>
      </c>
      <c r="K91" s="3">
        <v>2016</v>
      </c>
      <c r="L91" s="30" t="s">
        <v>10510</v>
      </c>
      <c r="M91" s="35" t="s">
        <v>10216</v>
      </c>
    </row>
    <row r="92" spans="1:13" ht="20.100000000000001" customHeight="1">
      <c r="A92" s="15">
        <v>490</v>
      </c>
      <c r="B92" s="30" t="s">
        <v>14</v>
      </c>
      <c r="C92" s="30" t="s">
        <v>9929</v>
      </c>
      <c r="D92" s="8">
        <v>9781315664552</v>
      </c>
      <c r="E92" s="8">
        <v>9781138467453</v>
      </c>
      <c r="F92" s="31" t="s">
        <v>10217</v>
      </c>
      <c r="G92" s="3">
        <v>1</v>
      </c>
      <c r="H92" s="30" t="s">
        <v>9626</v>
      </c>
      <c r="I92" s="30" t="s">
        <v>10218</v>
      </c>
      <c r="J92" s="30" t="s">
        <v>22</v>
      </c>
      <c r="K92" s="3">
        <v>2014</v>
      </c>
      <c r="L92" s="30" t="s">
        <v>10510</v>
      </c>
      <c r="M92" s="35" t="s">
        <v>10219</v>
      </c>
    </row>
    <row r="93" spans="1:13" ht="20.100000000000001" customHeight="1">
      <c r="A93" s="15">
        <v>491</v>
      </c>
      <c r="B93" s="30" t="s">
        <v>14</v>
      </c>
      <c r="C93" s="30" t="s">
        <v>9929</v>
      </c>
      <c r="D93" s="8">
        <v>9780203114773</v>
      </c>
      <c r="E93" s="8">
        <v>9780415532662</v>
      </c>
      <c r="F93" s="31" t="s">
        <v>10220</v>
      </c>
      <c r="G93" s="3">
        <v>1</v>
      </c>
      <c r="H93" s="30" t="s">
        <v>9626</v>
      </c>
      <c r="I93" s="32" t="s">
        <v>10221</v>
      </c>
      <c r="J93" s="30" t="s">
        <v>22</v>
      </c>
      <c r="K93" s="3">
        <v>2013</v>
      </c>
      <c r="L93" s="30" t="s">
        <v>10510</v>
      </c>
      <c r="M93" s="35" t="s">
        <v>10222</v>
      </c>
    </row>
    <row r="94" spans="1:13" ht="20.100000000000001" customHeight="1">
      <c r="A94" s="15">
        <v>492</v>
      </c>
      <c r="B94" s="30" t="s">
        <v>14</v>
      </c>
      <c r="C94" s="30" t="s">
        <v>9929</v>
      </c>
      <c r="D94" s="8">
        <v>9780203861257</v>
      </c>
      <c r="E94" s="8">
        <v>9780415567022</v>
      </c>
      <c r="F94" s="31" t="s">
        <v>10223</v>
      </c>
      <c r="G94" s="3">
        <v>1</v>
      </c>
      <c r="H94" s="30" t="s">
        <v>9626</v>
      </c>
      <c r="I94" s="30" t="s">
        <v>10224</v>
      </c>
      <c r="J94" s="30" t="s">
        <v>22</v>
      </c>
      <c r="K94" s="3">
        <v>2013</v>
      </c>
      <c r="L94" s="30" t="s">
        <v>10510</v>
      </c>
      <c r="M94" s="35" t="s">
        <v>10225</v>
      </c>
    </row>
    <row r="95" spans="1:13" ht="20.100000000000001" customHeight="1">
      <c r="A95" s="15">
        <v>498</v>
      </c>
      <c r="B95" s="30" t="s">
        <v>14</v>
      </c>
      <c r="C95" s="30" t="s">
        <v>9935</v>
      </c>
      <c r="D95" s="34">
        <v>9781351272643</v>
      </c>
      <c r="E95" s="34">
        <v>9781138575028</v>
      </c>
      <c r="F95" s="31" t="s">
        <v>10241</v>
      </c>
      <c r="G95" s="3">
        <v>1</v>
      </c>
      <c r="H95" s="32" t="s">
        <v>10242</v>
      </c>
      <c r="I95" s="30" t="s">
        <v>10243</v>
      </c>
      <c r="J95" s="30" t="s">
        <v>22</v>
      </c>
      <c r="K95" s="33">
        <v>2018</v>
      </c>
      <c r="L95" s="30" t="s">
        <v>10510</v>
      </c>
      <c r="M95" s="35" t="s">
        <v>10244</v>
      </c>
    </row>
    <row r="96" spans="1:13" ht="20.100000000000001" customHeight="1">
      <c r="A96" s="15">
        <v>493</v>
      </c>
      <c r="B96" s="30" t="s">
        <v>14</v>
      </c>
      <c r="C96" s="30" t="s">
        <v>9935</v>
      </c>
      <c r="D96" s="8">
        <v>9781315646664</v>
      </c>
      <c r="E96" s="8">
        <v>9781138235823</v>
      </c>
      <c r="F96" s="31" t="s">
        <v>10226</v>
      </c>
      <c r="G96" s="3">
        <v>1</v>
      </c>
      <c r="H96" s="30" t="s">
        <v>9626</v>
      </c>
      <c r="I96" s="30" t="s">
        <v>10227</v>
      </c>
      <c r="J96" s="30" t="s">
        <v>22</v>
      </c>
      <c r="K96" s="3">
        <v>2016</v>
      </c>
      <c r="L96" s="30" t="s">
        <v>10510</v>
      </c>
      <c r="M96" s="35" t="s">
        <v>10228</v>
      </c>
    </row>
    <row r="97" spans="1:13" ht="20.100000000000001" customHeight="1">
      <c r="A97" s="15">
        <v>494</v>
      </c>
      <c r="B97" s="30" t="s">
        <v>14</v>
      </c>
      <c r="C97" s="30" t="s">
        <v>9935</v>
      </c>
      <c r="D97" s="8">
        <v>9781315757193</v>
      </c>
      <c r="E97" s="8">
        <v>9781138797338</v>
      </c>
      <c r="F97" s="31" t="s">
        <v>10229</v>
      </c>
      <c r="G97" s="3">
        <v>1</v>
      </c>
      <c r="H97" s="30" t="s">
        <v>9626</v>
      </c>
      <c r="I97" s="30" t="s">
        <v>10230</v>
      </c>
      <c r="J97" s="30" t="s">
        <v>22</v>
      </c>
      <c r="K97" s="3">
        <v>2016</v>
      </c>
      <c r="L97" s="30" t="s">
        <v>10510</v>
      </c>
      <c r="M97" s="35" t="s">
        <v>10231</v>
      </c>
    </row>
    <row r="98" spans="1:13" ht="20.100000000000001" customHeight="1">
      <c r="A98" s="15">
        <v>495</v>
      </c>
      <c r="B98" s="30" t="s">
        <v>14</v>
      </c>
      <c r="C98" s="30" t="s">
        <v>9935</v>
      </c>
      <c r="D98" s="8">
        <v>9781315695624</v>
      </c>
      <c r="E98" s="8">
        <v>9781138906204</v>
      </c>
      <c r="F98" s="31" t="s">
        <v>10232</v>
      </c>
      <c r="G98" s="3">
        <v>1</v>
      </c>
      <c r="H98" s="30" t="s">
        <v>9648</v>
      </c>
      <c r="I98" s="30" t="s">
        <v>10233</v>
      </c>
      <c r="J98" s="30" t="s">
        <v>22</v>
      </c>
      <c r="K98" s="3">
        <v>2016</v>
      </c>
      <c r="L98" s="30" t="s">
        <v>10510</v>
      </c>
      <c r="M98" s="35" t="s">
        <v>10234</v>
      </c>
    </row>
    <row r="99" spans="1:13" ht="20.100000000000001" customHeight="1">
      <c r="A99" s="15">
        <v>496</v>
      </c>
      <c r="B99" s="30" t="s">
        <v>14</v>
      </c>
      <c r="C99" s="30" t="s">
        <v>9935</v>
      </c>
      <c r="D99" s="8">
        <v>9781315651200</v>
      </c>
      <c r="E99" s="8">
        <v>9780415533027</v>
      </c>
      <c r="F99" s="31" t="s">
        <v>10235</v>
      </c>
      <c r="G99" s="3">
        <v>1</v>
      </c>
      <c r="H99" s="30" t="s">
        <v>9629</v>
      </c>
      <c r="I99" s="30" t="s">
        <v>10236</v>
      </c>
      <c r="J99" s="30" t="s">
        <v>22</v>
      </c>
      <c r="K99" s="3">
        <v>2016</v>
      </c>
      <c r="L99" s="30" t="s">
        <v>10510</v>
      </c>
      <c r="M99" s="35" t="s">
        <v>10237</v>
      </c>
    </row>
    <row r="100" spans="1:13" ht="20.100000000000001" customHeight="1">
      <c r="A100" s="15">
        <v>497</v>
      </c>
      <c r="B100" s="30" t="s">
        <v>14</v>
      </c>
      <c r="C100" s="30" t="s">
        <v>9935</v>
      </c>
      <c r="D100" s="8">
        <v>9780203130261</v>
      </c>
      <c r="E100" s="8">
        <v>9780415617642</v>
      </c>
      <c r="F100" s="31" t="s">
        <v>10238</v>
      </c>
      <c r="G100" s="3">
        <v>1</v>
      </c>
      <c r="H100" s="30" t="s">
        <v>9626</v>
      </c>
      <c r="I100" s="30" t="s">
        <v>10239</v>
      </c>
      <c r="J100" s="30" t="s">
        <v>22</v>
      </c>
      <c r="K100" s="3">
        <v>2014</v>
      </c>
      <c r="L100" s="30" t="s">
        <v>10510</v>
      </c>
      <c r="M100" s="35" t="s">
        <v>10240</v>
      </c>
    </row>
    <row r="101" spans="1:13" ht="20.100000000000001" customHeight="1">
      <c r="A101" s="15">
        <v>499</v>
      </c>
      <c r="B101" s="30" t="s">
        <v>14</v>
      </c>
      <c r="C101" s="30" t="s">
        <v>9936</v>
      </c>
      <c r="D101" s="8">
        <v>9781315797809</v>
      </c>
      <c r="E101" s="8">
        <v>9780415745581</v>
      </c>
      <c r="F101" s="31" t="s">
        <v>10245</v>
      </c>
      <c r="G101" s="3">
        <v>1</v>
      </c>
      <c r="H101" s="30" t="s">
        <v>9626</v>
      </c>
      <c r="I101" s="30" t="s">
        <v>10246</v>
      </c>
      <c r="J101" s="30" t="s">
        <v>22</v>
      </c>
      <c r="K101" s="3">
        <v>2015</v>
      </c>
      <c r="L101" s="30" t="s">
        <v>10510</v>
      </c>
      <c r="M101" s="35" t="s">
        <v>10247</v>
      </c>
    </row>
    <row r="102" spans="1:13" ht="20.100000000000001" customHeight="1">
      <c r="A102" s="15">
        <v>546</v>
      </c>
      <c r="B102" s="30" t="s">
        <v>14</v>
      </c>
      <c r="C102" s="30" t="s">
        <v>9926</v>
      </c>
      <c r="D102" s="34">
        <v>9781315305394</v>
      </c>
      <c r="E102" s="34">
        <v>9781138235083</v>
      </c>
      <c r="F102" s="31" t="s">
        <v>10386</v>
      </c>
      <c r="G102" s="3">
        <v>1</v>
      </c>
      <c r="H102" s="32" t="s">
        <v>10387</v>
      </c>
      <c r="I102" s="30" t="s">
        <v>10388</v>
      </c>
      <c r="J102" s="30" t="s">
        <v>22</v>
      </c>
      <c r="K102" s="33">
        <v>2018</v>
      </c>
      <c r="L102" s="30" t="s">
        <v>10510</v>
      </c>
      <c r="M102" s="35" t="s">
        <v>10389</v>
      </c>
    </row>
    <row r="103" spans="1:13" ht="20.100000000000001" customHeight="1">
      <c r="A103" s="15">
        <v>558</v>
      </c>
      <c r="B103" s="30" t="s">
        <v>14</v>
      </c>
      <c r="C103" s="30" t="s">
        <v>9926</v>
      </c>
      <c r="D103" s="34">
        <v>9781315270630</v>
      </c>
      <c r="E103" s="34">
        <v>9781138282629</v>
      </c>
      <c r="F103" s="31" t="s">
        <v>10423</v>
      </c>
      <c r="G103" s="3">
        <v>1</v>
      </c>
      <c r="H103" s="32" t="s">
        <v>10424</v>
      </c>
      <c r="I103" s="30" t="s">
        <v>10425</v>
      </c>
      <c r="J103" s="30" t="s">
        <v>22</v>
      </c>
      <c r="K103" s="33">
        <v>2018</v>
      </c>
      <c r="L103" s="30" t="s">
        <v>10510</v>
      </c>
      <c r="M103" s="35" t="s">
        <v>10426</v>
      </c>
    </row>
    <row r="104" spans="1:13" ht="20.100000000000001" customHeight="1">
      <c r="A104" s="15">
        <v>500</v>
      </c>
      <c r="B104" s="30" t="s">
        <v>14</v>
      </c>
      <c r="C104" s="30" t="s">
        <v>9926</v>
      </c>
      <c r="D104" s="8">
        <v>9781315688435</v>
      </c>
      <c r="E104" s="8">
        <v>9781138918528</v>
      </c>
      <c r="F104" s="31" t="s">
        <v>10248</v>
      </c>
      <c r="G104" s="3">
        <v>1</v>
      </c>
      <c r="H104" s="30" t="s">
        <v>9648</v>
      </c>
      <c r="I104" s="30" t="s">
        <v>10249</v>
      </c>
      <c r="J104" s="30" t="s">
        <v>22</v>
      </c>
      <c r="K104" s="33">
        <v>2017</v>
      </c>
      <c r="L104" s="30" t="s">
        <v>10510</v>
      </c>
      <c r="M104" s="35" t="s">
        <v>10250</v>
      </c>
    </row>
    <row r="105" spans="1:13" ht="20.100000000000001" customHeight="1">
      <c r="A105" s="15">
        <v>501</v>
      </c>
      <c r="B105" s="30" t="s">
        <v>14</v>
      </c>
      <c r="C105" s="30" t="s">
        <v>9926</v>
      </c>
      <c r="D105" s="8">
        <v>9781315644530</v>
      </c>
      <c r="E105" s="8">
        <v>9781138185357</v>
      </c>
      <c r="F105" s="31" t="s">
        <v>10251</v>
      </c>
      <c r="G105" s="3">
        <v>1</v>
      </c>
      <c r="H105" s="30" t="s">
        <v>9626</v>
      </c>
      <c r="I105" s="30" t="s">
        <v>10252</v>
      </c>
      <c r="J105" s="32" t="s">
        <v>22</v>
      </c>
      <c r="K105" s="3">
        <v>2016</v>
      </c>
      <c r="L105" s="30" t="s">
        <v>10510</v>
      </c>
      <c r="M105" s="35" t="s">
        <v>10253</v>
      </c>
    </row>
    <row r="106" spans="1:13" ht="20.100000000000001" customHeight="1">
      <c r="A106" s="15">
        <v>502</v>
      </c>
      <c r="B106" s="30" t="s">
        <v>14</v>
      </c>
      <c r="C106" s="30" t="s">
        <v>9926</v>
      </c>
      <c r="D106" s="8">
        <v>9781315742229</v>
      </c>
      <c r="E106" s="8">
        <v>9781138823129</v>
      </c>
      <c r="F106" s="31" t="s">
        <v>10254</v>
      </c>
      <c r="G106" s="3">
        <v>1</v>
      </c>
      <c r="H106" s="30" t="s">
        <v>9626</v>
      </c>
      <c r="I106" s="32" t="s">
        <v>10255</v>
      </c>
      <c r="J106" s="30" t="s">
        <v>22</v>
      </c>
      <c r="K106" s="3">
        <v>2016</v>
      </c>
      <c r="L106" s="30" t="s">
        <v>10510</v>
      </c>
      <c r="M106" s="35" t="s">
        <v>10256</v>
      </c>
    </row>
    <row r="107" spans="1:13" ht="20.100000000000001" customHeight="1">
      <c r="A107" s="15">
        <v>503</v>
      </c>
      <c r="B107" s="30" t="s">
        <v>14</v>
      </c>
      <c r="C107" s="30" t="s">
        <v>9926</v>
      </c>
      <c r="D107" s="8">
        <v>9781315642642</v>
      </c>
      <c r="E107" s="8">
        <v>9780415748223</v>
      </c>
      <c r="F107" s="31" t="s">
        <v>10257</v>
      </c>
      <c r="G107" s="3">
        <v>1</v>
      </c>
      <c r="H107" s="30" t="s">
        <v>9626</v>
      </c>
      <c r="I107" s="30" t="s">
        <v>10258</v>
      </c>
      <c r="J107" s="30" t="s">
        <v>22</v>
      </c>
      <c r="K107" s="3">
        <v>2016</v>
      </c>
      <c r="L107" s="30" t="s">
        <v>10510</v>
      </c>
      <c r="M107" s="35" t="s">
        <v>10259</v>
      </c>
    </row>
    <row r="108" spans="1:13" ht="20.100000000000001" customHeight="1">
      <c r="A108" s="15">
        <v>504</v>
      </c>
      <c r="B108" s="30" t="s">
        <v>14</v>
      </c>
      <c r="C108" s="30" t="s">
        <v>9926</v>
      </c>
      <c r="D108" s="8">
        <v>9781315739755</v>
      </c>
      <c r="E108" s="8">
        <v>9781138828759</v>
      </c>
      <c r="F108" s="31" t="s">
        <v>10260</v>
      </c>
      <c r="G108" s="3">
        <v>1</v>
      </c>
      <c r="H108" s="30" t="s">
        <v>9626</v>
      </c>
      <c r="I108" s="30" t="s">
        <v>10261</v>
      </c>
      <c r="J108" s="32" t="s">
        <v>7190</v>
      </c>
      <c r="K108" s="3">
        <v>2016</v>
      </c>
      <c r="L108" s="30" t="s">
        <v>10510</v>
      </c>
      <c r="M108" s="35" t="s">
        <v>10262</v>
      </c>
    </row>
    <row r="109" spans="1:13" ht="20.100000000000001" customHeight="1">
      <c r="A109" s="15">
        <v>505</v>
      </c>
      <c r="B109" s="30" t="s">
        <v>14</v>
      </c>
      <c r="C109" s="30" t="s">
        <v>9926</v>
      </c>
      <c r="D109" s="8">
        <v>9781315713526</v>
      </c>
      <c r="E109" s="8">
        <v>9780415745864</v>
      </c>
      <c r="F109" s="31" t="s">
        <v>10263</v>
      </c>
      <c r="G109" s="3">
        <v>1</v>
      </c>
      <c r="H109" s="30" t="s">
        <v>9626</v>
      </c>
      <c r="I109" s="30" t="s">
        <v>10264</v>
      </c>
      <c r="J109" s="32" t="s">
        <v>22</v>
      </c>
      <c r="K109" s="3">
        <v>2016</v>
      </c>
      <c r="L109" s="30" t="s">
        <v>10510</v>
      </c>
      <c r="M109" s="35" t="s">
        <v>10265</v>
      </c>
    </row>
    <row r="110" spans="1:13" ht="20.100000000000001" customHeight="1">
      <c r="A110" s="15">
        <v>506</v>
      </c>
      <c r="B110" s="30" t="s">
        <v>14</v>
      </c>
      <c r="C110" s="30" t="s">
        <v>9926</v>
      </c>
      <c r="D110" s="8">
        <v>9781315726939</v>
      </c>
      <c r="E110" s="8">
        <v>9781138847170</v>
      </c>
      <c r="F110" s="31" t="s">
        <v>10266</v>
      </c>
      <c r="G110" s="3">
        <v>1</v>
      </c>
      <c r="H110" s="30" t="s">
        <v>9626</v>
      </c>
      <c r="I110" s="30" t="s">
        <v>10267</v>
      </c>
      <c r="J110" s="30" t="s">
        <v>22</v>
      </c>
      <c r="K110" s="3">
        <v>2016</v>
      </c>
      <c r="L110" s="30" t="s">
        <v>10510</v>
      </c>
      <c r="M110" s="35" t="s">
        <v>10268</v>
      </c>
    </row>
    <row r="111" spans="1:13" ht="20.100000000000001" customHeight="1">
      <c r="A111" s="15">
        <v>507</v>
      </c>
      <c r="B111" s="30" t="s">
        <v>14</v>
      </c>
      <c r="C111" s="30" t="s">
        <v>9926</v>
      </c>
      <c r="D111" s="8">
        <v>9781315691817</v>
      </c>
      <c r="E111" s="8">
        <v>9780415534925</v>
      </c>
      <c r="F111" s="31" t="s">
        <v>10269</v>
      </c>
      <c r="G111" s="3">
        <v>1</v>
      </c>
      <c r="H111" s="30" t="s">
        <v>9626</v>
      </c>
      <c r="I111" s="30" t="s">
        <v>10270</v>
      </c>
      <c r="J111" s="30" t="s">
        <v>22</v>
      </c>
      <c r="K111" s="3">
        <v>2016</v>
      </c>
      <c r="L111" s="30" t="s">
        <v>10510</v>
      </c>
      <c r="M111" s="35" t="s">
        <v>10271</v>
      </c>
    </row>
    <row r="112" spans="1:13" ht="20.100000000000001" customHeight="1">
      <c r="A112" s="15">
        <v>508</v>
      </c>
      <c r="B112" s="30" t="s">
        <v>14</v>
      </c>
      <c r="C112" s="30" t="s">
        <v>9926</v>
      </c>
      <c r="D112" s="8">
        <v>9781315734309</v>
      </c>
      <c r="E112" s="8">
        <v>9781138838475</v>
      </c>
      <c r="F112" s="31" t="s">
        <v>10272</v>
      </c>
      <c r="G112" s="3">
        <v>1</v>
      </c>
      <c r="H112" s="30" t="s">
        <v>9626</v>
      </c>
      <c r="I112" s="30" t="s">
        <v>10273</v>
      </c>
      <c r="J112" s="30" t="s">
        <v>22</v>
      </c>
      <c r="K112" s="3">
        <v>2016</v>
      </c>
      <c r="L112" s="30" t="s">
        <v>10510</v>
      </c>
      <c r="M112" s="35" t="s">
        <v>10274</v>
      </c>
    </row>
    <row r="113" spans="1:13" ht="20.100000000000001" customHeight="1">
      <c r="A113" s="15">
        <v>509</v>
      </c>
      <c r="B113" s="30" t="s">
        <v>14</v>
      </c>
      <c r="C113" s="30" t="s">
        <v>9926</v>
      </c>
      <c r="D113" s="8">
        <v>9781315768991</v>
      </c>
      <c r="E113" s="8">
        <v>9781138782488</v>
      </c>
      <c r="F113" s="31" t="s">
        <v>10275</v>
      </c>
      <c r="G113" s="3">
        <v>1</v>
      </c>
      <c r="H113" s="30" t="s">
        <v>9626</v>
      </c>
      <c r="I113" s="30" t="s">
        <v>10276</v>
      </c>
      <c r="J113" s="30" t="s">
        <v>22</v>
      </c>
      <c r="K113" s="3">
        <v>2016</v>
      </c>
      <c r="L113" s="30" t="s">
        <v>10510</v>
      </c>
      <c r="M113" s="35" t="s">
        <v>10277</v>
      </c>
    </row>
    <row r="114" spans="1:13" ht="20.100000000000001" customHeight="1">
      <c r="A114" s="15">
        <v>510</v>
      </c>
      <c r="B114" s="30" t="s">
        <v>14</v>
      </c>
      <c r="C114" s="30" t="s">
        <v>9926</v>
      </c>
      <c r="D114" s="8">
        <v>9781315723648</v>
      </c>
      <c r="E114" s="8">
        <v>9781138852280</v>
      </c>
      <c r="F114" s="31" t="s">
        <v>10278</v>
      </c>
      <c r="G114" s="3">
        <v>1</v>
      </c>
      <c r="H114" s="30" t="s">
        <v>9626</v>
      </c>
      <c r="I114" s="30" t="s">
        <v>10279</v>
      </c>
      <c r="J114" s="30" t="s">
        <v>22</v>
      </c>
      <c r="K114" s="3">
        <v>2016</v>
      </c>
      <c r="L114" s="30" t="s">
        <v>10510</v>
      </c>
      <c r="M114" s="35" t="s">
        <v>10280</v>
      </c>
    </row>
    <row r="115" spans="1:13" ht="20.100000000000001" customHeight="1">
      <c r="A115" s="15">
        <v>511</v>
      </c>
      <c r="B115" s="30" t="s">
        <v>14</v>
      </c>
      <c r="C115" s="30" t="s">
        <v>9926</v>
      </c>
      <c r="D115" s="8">
        <v>9781315758183</v>
      </c>
      <c r="E115" s="8">
        <v>9781138795891</v>
      </c>
      <c r="F115" s="31" t="s">
        <v>10281</v>
      </c>
      <c r="G115" s="3">
        <v>1</v>
      </c>
      <c r="H115" s="30" t="s">
        <v>9626</v>
      </c>
      <c r="I115" s="30" t="s">
        <v>10282</v>
      </c>
      <c r="J115" s="32" t="s">
        <v>7190</v>
      </c>
      <c r="K115" s="3">
        <v>2016</v>
      </c>
      <c r="L115" s="30" t="s">
        <v>10510</v>
      </c>
      <c r="M115" s="35" t="s">
        <v>10283</v>
      </c>
    </row>
    <row r="116" spans="1:13" ht="20.100000000000001" customHeight="1">
      <c r="A116" s="15">
        <v>512</v>
      </c>
      <c r="B116" s="30" t="s">
        <v>14</v>
      </c>
      <c r="C116" s="30" t="s">
        <v>9926</v>
      </c>
      <c r="D116" s="8">
        <v>9781315685922</v>
      </c>
      <c r="E116" s="8">
        <v>9781138922297</v>
      </c>
      <c r="F116" s="31" t="s">
        <v>10284</v>
      </c>
      <c r="G116" s="3">
        <v>1</v>
      </c>
      <c r="H116" s="30" t="s">
        <v>9626</v>
      </c>
      <c r="I116" s="30" t="s">
        <v>10285</v>
      </c>
      <c r="J116" s="30" t="s">
        <v>22</v>
      </c>
      <c r="K116" s="3">
        <v>2016</v>
      </c>
      <c r="L116" s="30" t="s">
        <v>10510</v>
      </c>
      <c r="M116" s="35" t="s">
        <v>10286</v>
      </c>
    </row>
    <row r="117" spans="1:13" ht="20.100000000000001" customHeight="1">
      <c r="A117" s="15">
        <v>513</v>
      </c>
      <c r="B117" s="30" t="s">
        <v>14</v>
      </c>
      <c r="C117" s="30" t="s">
        <v>9926</v>
      </c>
      <c r="D117" s="8">
        <v>9781315719726</v>
      </c>
      <c r="E117" s="8">
        <v>9780415869973</v>
      </c>
      <c r="F117" s="31" t="s">
        <v>10287</v>
      </c>
      <c r="G117" s="3">
        <v>1</v>
      </c>
      <c r="H117" s="30" t="s">
        <v>9626</v>
      </c>
      <c r="I117" s="30" t="s">
        <v>10288</v>
      </c>
      <c r="J117" s="30" t="s">
        <v>10289</v>
      </c>
      <c r="K117" s="3">
        <v>2016</v>
      </c>
      <c r="L117" s="30" t="s">
        <v>10510</v>
      </c>
      <c r="M117" s="35" t="s">
        <v>10290</v>
      </c>
    </row>
    <row r="118" spans="1:13" ht="20.100000000000001" customHeight="1">
      <c r="A118" s="15">
        <v>514</v>
      </c>
      <c r="B118" s="30" t="s">
        <v>14</v>
      </c>
      <c r="C118" s="30" t="s">
        <v>9926</v>
      </c>
      <c r="D118" s="8">
        <v>9781315688954</v>
      </c>
      <c r="E118" s="8">
        <v>9781138917545</v>
      </c>
      <c r="F118" s="31" t="s">
        <v>10291</v>
      </c>
      <c r="G118" s="3">
        <v>1</v>
      </c>
      <c r="H118" s="30" t="s">
        <v>9629</v>
      </c>
      <c r="I118" s="30" t="s">
        <v>10292</v>
      </c>
      <c r="J118" s="30" t="s">
        <v>7190</v>
      </c>
      <c r="K118" s="3">
        <v>2016</v>
      </c>
      <c r="L118" s="30" t="s">
        <v>10510</v>
      </c>
      <c r="M118" s="35" t="s">
        <v>10293</v>
      </c>
    </row>
    <row r="119" spans="1:13" ht="20.100000000000001" customHeight="1">
      <c r="A119" s="15">
        <v>515</v>
      </c>
      <c r="B119" s="30" t="s">
        <v>14</v>
      </c>
      <c r="C119" s="30" t="s">
        <v>9926</v>
      </c>
      <c r="D119" s="8">
        <v>9781315756509</v>
      </c>
      <c r="E119" s="8">
        <v>9781138898820</v>
      </c>
      <c r="F119" s="31" t="s">
        <v>10294</v>
      </c>
      <c r="G119" s="3">
        <v>1</v>
      </c>
      <c r="H119" s="30" t="s">
        <v>9626</v>
      </c>
      <c r="I119" s="30" t="s">
        <v>10295</v>
      </c>
      <c r="J119" s="32" t="s">
        <v>7190</v>
      </c>
      <c r="K119" s="3">
        <v>2016</v>
      </c>
      <c r="L119" s="30" t="s">
        <v>10510</v>
      </c>
      <c r="M119" s="35" t="s">
        <v>10296</v>
      </c>
    </row>
    <row r="120" spans="1:13" ht="20.100000000000001" customHeight="1">
      <c r="A120" s="15">
        <v>516</v>
      </c>
      <c r="B120" s="30" t="s">
        <v>14</v>
      </c>
      <c r="C120" s="30" t="s">
        <v>9926</v>
      </c>
      <c r="D120" s="8">
        <v>9780203103838</v>
      </c>
      <c r="E120" s="8">
        <v>9780415624978</v>
      </c>
      <c r="F120" s="31" t="s">
        <v>10297</v>
      </c>
      <c r="G120" s="3">
        <v>1</v>
      </c>
      <c r="H120" s="30" t="s">
        <v>9626</v>
      </c>
      <c r="I120" s="30" t="s">
        <v>10298</v>
      </c>
      <c r="J120" s="30" t="s">
        <v>22</v>
      </c>
      <c r="K120" s="3">
        <v>2016</v>
      </c>
      <c r="L120" s="30" t="s">
        <v>10510</v>
      </c>
      <c r="M120" s="35" t="s">
        <v>10299</v>
      </c>
    </row>
    <row r="121" spans="1:13" ht="20.100000000000001" customHeight="1">
      <c r="A121" s="15">
        <v>517</v>
      </c>
      <c r="B121" s="30" t="s">
        <v>14</v>
      </c>
      <c r="C121" s="30" t="s">
        <v>9926</v>
      </c>
      <c r="D121" s="8">
        <v>9781315755953</v>
      </c>
      <c r="E121" s="8">
        <v>9781138799462</v>
      </c>
      <c r="F121" s="31" t="s">
        <v>10300</v>
      </c>
      <c r="G121" s="3">
        <v>1</v>
      </c>
      <c r="H121" s="30" t="s">
        <v>9626</v>
      </c>
      <c r="I121" s="30" t="s">
        <v>10301</v>
      </c>
      <c r="J121" s="30" t="s">
        <v>22</v>
      </c>
      <c r="K121" s="3">
        <v>2016</v>
      </c>
      <c r="L121" s="30" t="s">
        <v>10510</v>
      </c>
      <c r="M121" s="35" t="s">
        <v>10302</v>
      </c>
    </row>
    <row r="122" spans="1:13" ht="20.100000000000001" customHeight="1">
      <c r="A122" s="15">
        <v>518</v>
      </c>
      <c r="B122" s="30" t="s">
        <v>14</v>
      </c>
      <c r="C122" s="30" t="s">
        <v>9926</v>
      </c>
      <c r="D122" s="8">
        <v>9781315736266</v>
      </c>
      <c r="E122" s="8">
        <v>9780415840736</v>
      </c>
      <c r="F122" s="31" t="s">
        <v>10303</v>
      </c>
      <c r="G122" s="3">
        <v>1</v>
      </c>
      <c r="H122" s="30" t="s">
        <v>9626</v>
      </c>
      <c r="I122" s="30" t="s">
        <v>10304</v>
      </c>
      <c r="J122" s="30" t="s">
        <v>22</v>
      </c>
      <c r="K122" s="3">
        <v>2016</v>
      </c>
      <c r="L122" s="30" t="s">
        <v>10510</v>
      </c>
      <c r="M122" s="35" t="s">
        <v>10305</v>
      </c>
    </row>
    <row r="123" spans="1:13" ht="20.100000000000001" customHeight="1">
      <c r="A123" s="15">
        <v>519</v>
      </c>
      <c r="B123" s="30" t="s">
        <v>14</v>
      </c>
      <c r="C123" s="30" t="s">
        <v>9926</v>
      </c>
      <c r="D123" s="8">
        <v>9781315759210</v>
      </c>
      <c r="E123" s="8">
        <v>9781138794481</v>
      </c>
      <c r="F123" s="31" t="s">
        <v>10306</v>
      </c>
      <c r="G123" s="3">
        <v>1</v>
      </c>
      <c r="H123" s="30" t="s">
        <v>9626</v>
      </c>
      <c r="I123" s="30" t="s">
        <v>10307</v>
      </c>
      <c r="J123" s="30" t="s">
        <v>7190</v>
      </c>
      <c r="K123" s="3">
        <v>2016</v>
      </c>
      <c r="L123" s="30" t="s">
        <v>10510</v>
      </c>
      <c r="M123" s="35" t="s">
        <v>10308</v>
      </c>
    </row>
    <row r="124" spans="1:13" ht="20.100000000000001" customHeight="1">
      <c r="A124" s="15">
        <v>520</v>
      </c>
      <c r="B124" s="30" t="s">
        <v>14</v>
      </c>
      <c r="C124" s="30" t="s">
        <v>9926</v>
      </c>
      <c r="D124" s="8">
        <v>9781315727721</v>
      </c>
      <c r="E124" s="8">
        <v>9781138846050</v>
      </c>
      <c r="F124" s="31" t="s">
        <v>10309</v>
      </c>
      <c r="G124" s="3">
        <v>1</v>
      </c>
      <c r="H124" s="30" t="s">
        <v>9626</v>
      </c>
      <c r="I124" s="30" t="s">
        <v>10310</v>
      </c>
      <c r="J124" s="30" t="s">
        <v>22</v>
      </c>
      <c r="K124" s="3">
        <v>2016</v>
      </c>
      <c r="L124" s="30" t="s">
        <v>10510</v>
      </c>
      <c r="M124" s="35" t="s">
        <v>10311</v>
      </c>
    </row>
    <row r="125" spans="1:13" ht="20.100000000000001" customHeight="1">
      <c r="A125" s="15">
        <v>522</v>
      </c>
      <c r="B125" s="30" t="s">
        <v>14</v>
      </c>
      <c r="C125" s="30" t="s">
        <v>9926</v>
      </c>
      <c r="D125" s="8">
        <v>9781315816944</v>
      </c>
      <c r="E125" s="8">
        <v>9780415739030</v>
      </c>
      <c r="F125" s="31" t="s">
        <v>10315</v>
      </c>
      <c r="G125" s="3">
        <v>1</v>
      </c>
      <c r="H125" s="30" t="s">
        <v>9626</v>
      </c>
      <c r="I125" s="30" t="s">
        <v>10316</v>
      </c>
      <c r="J125" s="30" t="s">
        <v>22</v>
      </c>
      <c r="K125" s="3">
        <v>2016</v>
      </c>
      <c r="L125" s="30" t="s">
        <v>10510</v>
      </c>
      <c r="M125" s="35" t="s">
        <v>10317</v>
      </c>
    </row>
    <row r="126" spans="1:13" ht="20.100000000000001" customHeight="1">
      <c r="A126" s="15">
        <v>521</v>
      </c>
      <c r="B126" s="30" t="s">
        <v>14</v>
      </c>
      <c r="C126" s="30" t="s">
        <v>9926</v>
      </c>
      <c r="D126" s="8">
        <v>9781315750545</v>
      </c>
      <c r="E126" s="8">
        <v>9781138808669</v>
      </c>
      <c r="F126" s="31" t="s">
        <v>10312</v>
      </c>
      <c r="G126" s="3">
        <v>1</v>
      </c>
      <c r="H126" s="30" t="s">
        <v>9626</v>
      </c>
      <c r="I126" s="30" t="s">
        <v>10313</v>
      </c>
      <c r="J126" s="32" t="s">
        <v>7190</v>
      </c>
      <c r="K126" s="33">
        <v>2015</v>
      </c>
      <c r="L126" s="30" t="s">
        <v>10510</v>
      </c>
      <c r="M126" s="35" t="s">
        <v>10314</v>
      </c>
    </row>
    <row r="127" spans="1:13" ht="20.100000000000001" customHeight="1">
      <c r="A127" s="15">
        <v>523</v>
      </c>
      <c r="B127" s="30" t="s">
        <v>14</v>
      </c>
      <c r="C127" s="30" t="s">
        <v>9926</v>
      </c>
      <c r="D127" s="8">
        <v>9781315731568</v>
      </c>
      <c r="E127" s="8">
        <v>9780415522601</v>
      </c>
      <c r="F127" s="31" t="s">
        <v>10318</v>
      </c>
      <c r="G127" s="3">
        <v>1</v>
      </c>
      <c r="H127" s="30" t="s">
        <v>9626</v>
      </c>
      <c r="I127" s="30" t="s">
        <v>10319</v>
      </c>
      <c r="J127" s="30" t="s">
        <v>22</v>
      </c>
      <c r="K127" s="3">
        <v>2015</v>
      </c>
      <c r="L127" s="30" t="s">
        <v>10510</v>
      </c>
      <c r="M127" s="35" t="s">
        <v>10320</v>
      </c>
    </row>
    <row r="128" spans="1:13" ht="20.100000000000001" customHeight="1">
      <c r="A128" s="15">
        <v>524</v>
      </c>
      <c r="B128" s="30" t="s">
        <v>14</v>
      </c>
      <c r="C128" s="30" t="s">
        <v>9926</v>
      </c>
      <c r="D128" s="8">
        <v>9781315880112</v>
      </c>
      <c r="E128" s="8">
        <v>9780415716109</v>
      </c>
      <c r="F128" s="31" t="s">
        <v>10321</v>
      </c>
      <c r="G128" s="3">
        <v>1</v>
      </c>
      <c r="H128" s="30" t="s">
        <v>9626</v>
      </c>
      <c r="I128" s="30" t="s">
        <v>10322</v>
      </c>
      <c r="J128" s="30" t="s">
        <v>7190</v>
      </c>
      <c r="K128" s="3">
        <v>2015</v>
      </c>
      <c r="L128" s="30" t="s">
        <v>10510</v>
      </c>
      <c r="M128" s="35" t="s">
        <v>10323</v>
      </c>
    </row>
    <row r="129" spans="1:13" ht="20.100000000000001" customHeight="1">
      <c r="A129" s="15">
        <v>525</v>
      </c>
      <c r="B129" s="30" t="s">
        <v>14</v>
      </c>
      <c r="C129" s="30" t="s">
        <v>9926</v>
      </c>
      <c r="D129" s="8">
        <v>9781315724720</v>
      </c>
      <c r="E129" s="8">
        <v>9781138022096</v>
      </c>
      <c r="F129" s="31" t="s">
        <v>10324</v>
      </c>
      <c r="G129" s="3">
        <v>1</v>
      </c>
      <c r="H129" s="30" t="s">
        <v>9648</v>
      </c>
      <c r="I129" s="30" t="s">
        <v>6033</v>
      </c>
      <c r="J129" s="30" t="s">
        <v>22</v>
      </c>
      <c r="K129" s="3">
        <v>2015</v>
      </c>
      <c r="L129" s="30" t="s">
        <v>10510</v>
      </c>
      <c r="M129" s="35" t="s">
        <v>10325</v>
      </c>
    </row>
    <row r="130" spans="1:13" ht="20.100000000000001" customHeight="1">
      <c r="A130" s="15">
        <v>526</v>
      </c>
      <c r="B130" s="30" t="s">
        <v>14</v>
      </c>
      <c r="C130" s="30" t="s">
        <v>9926</v>
      </c>
      <c r="D130" s="8">
        <v>9781315758343</v>
      </c>
      <c r="E130" s="8">
        <v>9781138795587</v>
      </c>
      <c r="F130" s="31" t="s">
        <v>10326</v>
      </c>
      <c r="G130" s="3">
        <v>1</v>
      </c>
      <c r="H130" s="30" t="s">
        <v>9626</v>
      </c>
      <c r="I130" s="30" t="s">
        <v>10327</v>
      </c>
      <c r="J130" s="30" t="s">
        <v>22</v>
      </c>
      <c r="K130" s="3">
        <v>2015</v>
      </c>
      <c r="L130" s="30" t="s">
        <v>10510</v>
      </c>
      <c r="M130" s="35" t="s">
        <v>10328</v>
      </c>
    </row>
    <row r="131" spans="1:13" ht="20.100000000000001" customHeight="1">
      <c r="A131" s="15">
        <v>527</v>
      </c>
      <c r="B131" s="30" t="s">
        <v>14</v>
      </c>
      <c r="C131" s="30" t="s">
        <v>9926</v>
      </c>
      <c r="D131" s="8">
        <v>9781315760940</v>
      </c>
      <c r="E131" s="8">
        <v>9780415689236</v>
      </c>
      <c r="F131" s="31" t="s">
        <v>10329</v>
      </c>
      <c r="G131" s="3">
        <v>1</v>
      </c>
      <c r="H131" s="30" t="s">
        <v>9626</v>
      </c>
      <c r="I131" s="30" t="s">
        <v>10330</v>
      </c>
      <c r="J131" s="30" t="s">
        <v>22</v>
      </c>
      <c r="K131" s="3">
        <v>2015</v>
      </c>
      <c r="L131" s="30" t="s">
        <v>10510</v>
      </c>
      <c r="M131" s="35" t="s">
        <v>10331</v>
      </c>
    </row>
    <row r="132" spans="1:13" ht="20.100000000000001" customHeight="1">
      <c r="A132" s="15">
        <v>528</v>
      </c>
      <c r="B132" s="30" t="s">
        <v>14</v>
      </c>
      <c r="C132" s="30" t="s">
        <v>9926</v>
      </c>
      <c r="D132" s="8">
        <v>9781315884721</v>
      </c>
      <c r="E132" s="8">
        <v>9780415711197</v>
      </c>
      <c r="F132" s="31" t="s">
        <v>10332</v>
      </c>
      <c r="G132" s="3">
        <v>1</v>
      </c>
      <c r="H132" s="30" t="s">
        <v>9648</v>
      </c>
      <c r="I132" s="30" t="s">
        <v>10333</v>
      </c>
      <c r="J132" s="30" t="s">
        <v>7190</v>
      </c>
      <c r="K132" s="3">
        <v>2015</v>
      </c>
      <c r="L132" s="30" t="s">
        <v>10510</v>
      </c>
      <c r="M132" s="35" t="s">
        <v>10334</v>
      </c>
    </row>
    <row r="133" spans="1:13" ht="20.100000000000001" customHeight="1">
      <c r="A133" s="15">
        <v>534</v>
      </c>
      <c r="B133" s="30" t="s">
        <v>14</v>
      </c>
      <c r="C133" s="30" t="s">
        <v>9926</v>
      </c>
      <c r="D133" s="8">
        <v>9781315775920</v>
      </c>
      <c r="E133" s="8">
        <v>9781138024212</v>
      </c>
      <c r="F133" s="31" t="s">
        <v>10350</v>
      </c>
      <c r="G133" s="3">
        <v>1</v>
      </c>
      <c r="H133" s="30" t="s">
        <v>9626</v>
      </c>
      <c r="I133" s="32" t="s">
        <v>10351</v>
      </c>
      <c r="J133" s="30" t="s">
        <v>22</v>
      </c>
      <c r="K133" s="3">
        <v>2015</v>
      </c>
      <c r="L133" s="30" t="s">
        <v>10510</v>
      </c>
      <c r="M133" s="35" t="s">
        <v>10352</v>
      </c>
    </row>
    <row r="134" spans="1:13" ht="20.100000000000001" customHeight="1">
      <c r="A134" s="15">
        <v>536</v>
      </c>
      <c r="B134" s="30" t="s">
        <v>14</v>
      </c>
      <c r="C134" s="30" t="s">
        <v>9926</v>
      </c>
      <c r="D134" s="8">
        <v>9780203567302</v>
      </c>
      <c r="E134" s="8">
        <v>9780415345774</v>
      </c>
      <c r="F134" s="31" t="s">
        <v>10356</v>
      </c>
      <c r="G134" s="3">
        <v>1</v>
      </c>
      <c r="H134" s="30" t="s">
        <v>9626</v>
      </c>
      <c r="I134" s="30" t="s">
        <v>10357</v>
      </c>
      <c r="J134" s="30" t="s">
        <v>22</v>
      </c>
      <c r="K134" s="3">
        <v>2015</v>
      </c>
      <c r="L134" s="30" t="s">
        <v>10510</v>
      </c>
      <c r="M134" s="35" t="s">
        <v>10358</v>
      </c>
    </row>
    <row r="135" spans="1:13" ht="20.100000000000001" customHeight="1">
      <c r="A135" s="15">
        <v>538</v>
      </c>
      <c r="B135" s="30" t="s">
        <v>14</v>
      </c>
      <c r="C135" s="30" t="s">
        <v>9926</v>
      </c>
      <c r="D135" s="8">
        <v>9781315745732</v>
      </c>
      <c r="E135" s="8">
        <v>9780415630368</v>
      </c>
      <c r="F135" s="31" t="s">
        <v>10362</v>
      </c>
      <c r="G135" s="3">
        <v>1</v>
      </c>
      <c r="H135" s="30" t="s">
        <v>9626</v>
      </c>
      <c r="I135" s="32" t="s">
        <v>10363</v>
      </c>
      <c r="J135" s="30" t="s">
        <v>22</v>
      </c>
      <c r="K135" s="3">
        <v>2015</v>
      </c>
      <c r="L135" s="30" t="s">
        <v>10510</v>
      </c>
      <c r="M135" s="35" t="s">
        <v>10364</v>
      </c>
    </row>
    <row r="136" spans="1:13" ht="20.100000000000001" customHeight="1">
      <c r="A136" s="15">
        <v>540</v>
      </c>
      <c r="B136" s="30" t="s">
        <v>14</v>
      </c>
      <c r="C136" s="30" t="s">
        <v>9926</v>
      </c>
      <c r="D136" s="8">
        <v>9781315750712</v>
      </c>
      <c r="E136" s="8">
        <v>9780415538022</v>
      </c>
      <c r="F136" s="31" t="s">
        <v>10368</v>
      </c>
      <c r="G136" s="3">
        <v>1</v>
      </c>
      <c r="H136" s="30" t="s">
        <v>9648</v>
      </c>
      <c r="I136" s="30" t="s">
        <v>10369</v>
      </c>
      <c r="J136" s="30" t="s">
        <v>22</v>
      </c>
      <c r="K136" s="3">
        <v>2015</v>
      </c>
      <c r="L136" s="30" t="s">
        <v>10510</v>
      </c>
      <c r="M136" s="35" t="s">
        <v>10370</v>
      </c>
    </row>
    <row r="137" spans="1:13" ht="20.100000000000001" customHeight="1">
      <c r="A137" s="15">
        <v>543</v>
      </c>
      <c r="B137" s="30" t="s">
        <v>14</v>
      </c>
      <c r="C137" s="30" t="s">
        <v>9926</v>
      </c>
      <c r="D137" s="8">
        <v>9781315753942</v>
      </c>
      <c r="E137" s="8">
        <v>9780415702256</v>
      </c>
      <c r="F137" s="31" t="s">
        <v>10377</v>
      </c>
      <c r="G137" s="3">
        <v>1</v>
      </c>
      <c r="H137" s="30" t="s">
        <v>9626</v>
      </c>
      <c r="I137" s="30" t="s">
        <v>10378</v>
      </c>
      <c r="J137" s="30" t="s">
        <v>22</v>
      </c>
      <c r="K137" s="3">
        <v>2015</v>
      </c>
      <c r="L137" s="30" t="s">
        <v>10510</v>
      </c>
      <c r="M137" s="35" t="s">
        <v>10379</v>
      </c>
    </row>
    <row r="138" spans="1:13" ht="20.100000000000001" customHeight="1">
      <c r="A138" s="15">
        <v>544</v>
      </c>
      <c r="B138" s="30" t="s">
        <v>14</v>
      </c>
      <c r="C138" s="30" t="s">
        <v>9926</v>
      </c>
      <c r="D138" s="8">
        <v>9780203728307</v>
      </c>
      <c r="E138" s="8">
        <v>9780415856010</v>
      </c>
      <c r="F138" s="31" t="s">
        <v>10380</v>
      </c>
      <c r="G138" s="3">
        <v>1</v>
      </c>
      <c r="H138" s="30" t="s">
        <v>9626</v>
      </c>
      <c r="I138" s="32" t="s">
        <v>10381</v>
      </c>
      <c r="J138" s="30" t="s">
        <v>22</v>
      </c>
      <c r="K138" s="3">
        <v>2015</v>
      </c>
      <c r="L138" s="30" t="s">
        <v>10510</v>
      </c>
      <c r="M138" s="35" t="s">
        <v>10382</v>
      </c>
    </row>
    <row r="139" spans="1:13" ht="20.100000000000001" customHeight="1">
      <c r="A139" s="15">
        <v>545</v>
      </c>
      <c r="B139" s="30" t="s">
        <v>14</v>
      </c>
      <c r="C139" s="30" t="s">
        <v>9926</v>
      </c>
      <c r="D139" s="8">
        <v>9781315856537</v>
      </c>
      <c r="E139" s="8">
        <v>9780415725866</v>
      </c>
      <c r="F139" s="31" t="s">
        <v>10383</v>
      </c>
      <c r="G139" s="3">
        <v>1</v>
      </c>
      <c r="H139" s="30" t="s">
        <v>9626</v>
      </c>
      <c r="I139" s="32" t="s">
        <v>10384</v>
      </c>
      <c r="J139" s="30" t="s">
        <v>22</v>
      </c>
      <c r="K139" s="3">
        <v>2015</v>
      </c>
      <c r="L139" s="30" t="s">
        <v>10510</v>
      </c>
      <c r="M139" s="35" t="s">
        <v>10385</v>
      </c>
    </row>
    <row r="140" spans="1:13" ht="20.100000000000001" customHeight="1">
      <c r="A140" s="15">
        <v>547</v>
      </c>
      <c r="B140" s="30" t="s">
        <v>14</v>
      </c>
      <c r="C140" s="30" t="s">
        <v>9926</v>
      </c>
      <c r="D140" s="8">
        <v>9781315867397</v>
      </c>
      <c r="E140" s="8">
        <v>9780415719414</v>
      </c>
      <c r="F140" s="31" t="s">
        <v>10390</v>
      </c>
      <c r="G140" s="3">
        <v>1</v>
      </c>
      <c r="H140" s="30" t="s">
        <v>9890</v>
      </c>
      <c r="I140" s="30" t="s">
        <v>10391</v>
      </c>
      <c r="J140" s="30" t="s">
        <v>7190</v>
      </c>
      <c r="K140" s="3">
        <v>2015</v>
      </c>
      <c r="L140" s="30" t="s">
        <v>10510</v>
      </c>
      <c r="M140" s="35" t="s">
        <v>10392</v>
      </c>
    </row>
    <row r="141" spans="1:13" ht="20.100000000000001" customHeight="1">
      <c r="A141" s="15">
        <v>548</v>
      </c>
      <c r="B141" s="30" t="s">
        <v>14</v>
      </c>
      <c r="C141" s="30" t="s">
        <v>9926</v>
      </c>
      <c r="D141" s="8">
        <v>9781315756882</v>
      </c>
      <c r="E141" s="8">
        <v>9780415731966</v>
      </c>
      <c r="F141" s="31" t="s">
        <v>10393</v>
      </c>
      <c r="G141" s="3">
        <v>1</v>
      </c>
      <c r="H141" s="30" t="s">
        <v>9626</v>
      </c>
      <c r="I141" s="30" t="s">
        <v>10394</v>
      </c>
      <c r="J141" s="30" t="s">
        <v>22</v>
      </c>
      <c r="K141" s="3">
        <v>2015</v>
      </c>
      <c r="L141" s="30" t="s">
        <v>10510</v>
      </c>
      <c r="M141" s="35" t="s">
        <v>10395</v>
      </c>
    </row>
    <row r="142" spans="1:13" ht="20.100000000000001" customHeight="1">
      <c r="A142" s="15">
        <v>549</v>
      </c>
      <c r="B142" s="30" t="s">
        <v>14</v>
      </c>
      <c r="C142" s="30" t="s">
        <v>9926</v>
      </c>
      <c r="D142" s="8">
        <v>9781315766003</v>
      </c>
      <c r="E142" s="8">
        <v>9780415729826</v>
      </c>
      <c r="F142" s="31" t="s">
        <v>10396</v>
      </c>
      <c r="G142" s="3">
        <v>1</v>
      </c>
      <c r="H142" s="30" t="s">
        <v>9626</v>
      </c>
      <c r="I142" s="32" t="s">
        <v>10397</v>
      </c>
      <c r="J142" s="30" t="s">
        <v>22</v>
      </c>
      <c r="K142" s="3">
        <v>2015</v>
      </c>
      <c r="L142" s="30" t="s">
        <v>10510</v>
      </c>
      <c r="M142" s="35" t="s">
        <v>10398</v>
      </c>
    </row>
    <row r="143" spans="1:13" ht="20.100000000000001" customHeight="1">
      <c r="A143" s="15">
        <v>550</v>
      </c>
      <c r="B143" s="30" t="s">
        <v>14</v>
      </c>
      <c r="C143" s="30" t="s">
        <v>9926</v>
      </c>
      <c r="D143" s="8">
        <v>9781315851556</v>
      </c>
      <c r="E143" s="8">
        <v>9780415728614</v>
      </c>
      <c r="F143" s="31" t="s">
        <v>10399</v>
      </c>
      <c r="G143" s="3">
        <v>1</v>
      </c>
      <c r="H143" s="30" t="s">
        <v>9626</v>
      </c>
      <c r="I143" s="32" t="s">
        <v>10400</v>
      </c>
      <c r="J143" s="30" t="s">
        <v>22</v>
      </c>
      <c r="K143" s="3">
        <v>2015</v>
      </c>
      <c r="L143" s="30" t="s">
        <v>10510</v>
      </c>
      <c r="M143" s="35" t="s">
        <v>10401</v>
      </c>
    </row>
    <row r="144" spans="1:13" ht="20.100000000000001" customHeight="1">
      <c r="A144" s="15">
        <v>551</v>
      </c>
      <c r="B144" s="30" t="s">
        <v>14</v>
      </c>
      <c r="C144" s="30" t="s">
        <v>9926</v>
      </c>
      <c r="D144" s="8">
        <v>9781315771694</v>
      </c>
      <c r="E144" s="8">
        <v>9780415631686</v>
      </c>
      <c r="F144" s="31" t="s">
        <v>10402</v>
      </c>
      <c r="G144" s="3">
        <v>1</v>
      </c>
      <c r="H144" s="30" t="s">
        <v>9626</v>
      </c>
      <c r="I144" s="30" t="s">
        <v>10403</v>
      </c>
      <c r="J144" s="30" t="s">
        <v>22</v>
      </c>
      <c r="K144" s="33">
        <v>2015</v>
      </c>
      <c r="L144" s="30" t="s">
        <v>10510</v>
      </c>
      <c r="M144" s="35" t="s">
        <v>10404</v>
      </c>
    </row>
    <row r="145" spans="1:13" ht="20.100000000000001" customHeight="1">
      <c r="A145" s="15">
        <v>553</v>
      </c>
      <c r="B145" s="30" t="s">
        <v>14</v>
      </c>
      <c r="C145" s="30" t="s">
        <v>9926</v>
      </c>
      <c r="D145" s="8">
        <v>9781315740096</v>
      </c>
      <c r="E145" s="8">
        <v>9780415722896</v>
      </c>
      <c r="F145" s="31" t="s">
        <v>10408</v>
      </c>
      <c r="G145" s="3">
        <v>1</v>
      </c>
      <c r="H145" s="30" t="s">
        <v>9626</v>
      </c>
      <c r="I145" s="32" t="s">
        <v>10409</v>
      </c>
      <c r="J145" s="30" t="s">
        <v>22</v>
      </c>
      <c r="K145" s="3">
        <v>2015</v>
      </c>
      <c r="L145" s="30" t="s">
        <v>10510</v>
      </c>
      <c r="M145" s="35" t="s">
        <v>10410</v>
      </c>
    </row>
    <row r="146" spans="1:13" ht="20.100000000000001" customHeight="1">
      <c r="A146" s="15">
        <v>556</v>
      </c>
      <c r="B146" s="30" t="s">
        <v>14</v>
      </c>
      <c r="C146" s="30" t="s">
        <v>9926</v>
      </c>
      <c r="D146" s="8">
        <v>9781315734231</v>
      </c>
      <c r="E146" s="8">
        <v>9781138845909</v>
      </c>
      <c r="F146" s="31" t="s">
        <v>10417</v>
      </c>
      <c r="G146" s="3">
        <v>1</v>
      </c>
      <c r="H146" s="30" t="s">
        <v>9648</v>
      </c>
      <c r="I146" s="30" t="s">
        <v>10418</v>
      </c>
      <c r="J146" s="30" t="s">
        <v>7190</v>
      </c>
      <c r="K146" s="3">
        <v>2015</v>
      </c>
      <c r="L146" s="30" t="s">
        <v>10510</v>
      </c>
      <c r="M146" s="35" t="s">
        <v>10419</v>
      </c>
    </row>
    <row r="147" spans="1:13" ht="20.100000000000001" customHeight="1">
      <c r="A147" s="15">
        <v>529</v>
      </c>
      <c r="B147" s="30" t="s">
        <v>14</v>
      </c>
      <c r="C147" s="30" t="s">
        <v>9926</v>
      </c>
      <c r="D147" s="8">
        <v>9781315263953</v>
      </c>
      <c r="E147" s="8">
        <v>9781472429377</v>
      </c>
      <c r="F147" s="31" t="s">
        <v>10335</v>
      </c>
      <c r="G147" s="3">
        <v>1</v>
      </c>
      <c r="H147" s="30" t="s">
        <v>9626</v>
      </c>
      <c r="I147" s="30" t="s">
        <v>10336</v>
      </c>
      <c r="J147" s="30" t="s">
        <v>9987</v>
      </c>
      <c r="K147" s="3">
        <v>2014</v>
      </c>
      <c r="L147" s="30" t="s">
        <v>10510</v>
      </c>
      <c r="M147" s="35" t="s">
        <v>10337</v>
      </c>
    </row>
    <row r="148" spans="1:13" ht="20.100000000000001" customHeight="1">
      <c r="A148" s="15">
        <v>530</v>
      </c>
      <c r="B148" s="30" t="s">
        <v>14</v>
      </c>
      <c r="C148" s="30" t="s">
        <v>9926</v>
      </c>
      <c r="D148" s="8">
        <v>9781315851501</v>
      </c>
      <c r="E148" s="8">
        <v>9781138168770</v>
      </c>
      <c r="F148" s="31" t="s">
        <v>10338</v>
      </c>
      <c r="G148" s="3">
        <v>1</v>
      </c>
      <c r="H148" s="30" t="s">
        <v>9626</v>
      </c>
      <c r="I148" s="30" t="s">
        <v>10339</v>
      </c>
      <c r="J148" s="32" t="s">
        <v>7190</v>
      </c>
      <c r="K148" s="3">
        <v>2014</v>
      </c>
      <c r="L148" s="30" t="s">
        <v>10510</v>
      </c>
      <c r="M148" s="35" t="s">
        <v>10340</v>
      </c>
    </row>
    <row r="149" spans="1:13" ht="20.100000000000001" customHeight="1">
      <c r="A149" s="15">
        <v>535</v>
      </c>
      <c r="B149" s="30" t="s">
        <v>14</v>
      </c>
      <c r="C149" s="30" t="s">
        <v>9926</v>
      </c>
      <c r="D149" s="8">
        <v>9781315797076</v>
      </c>
      <c r="E149" s="8">
        <v>9780415717731</v>
      </c>
      <c r="F149" s="31" t="s">
        <v>10353</v>
      </c>
      <c r="G149" s="3">
        <v>1</v>
      </c>
      <c r="H149" s="30" t="s">
        <v>9626</v>
      </c>
      <c r="I149" s="32" t="s">
        <v>10354</v>
      </c>
      <c r="J149" s="30" t="s">
        <v>22</v>
      </c>
      <c r="K149" s="3">
        <v>2014</v>
      </c>
      <c r="L149" s="30" t="s">
        <v>10510</v>
      </c>
      <c r="M149" s="35" t="s">
        <v>10355</v>
      </c>
    </row>
    <row r="150" spans="1:13" ht="20.100000000000001" customHeight="1">
      <c r="A150" s="15">
        <v>537</v>
      </c>
      <c r="B150" s="30" t="s">
        <v>14</v>
      </c>
      <c r="C150" s="30" t="s">
        <v>9926</v>
      </c>
      <c r="D150" s="8">
        <v>9781315816920</v>
      </c>
      <c r="E150" s="8">
        <v>9780415622745</v>
      </c>
      <c r="F150" s="31" t="s">
        <v>10359</v>
      </c>
      <c r="G150" s="3">
        <v>1</v>
      </c>
      <c r="H150" s="30" t="s">
        <v>9626</v>
      </c>
      <c r="I150" s="30" t="s">
        <v>10360</v>
      </c>
      <c r="J150" s="30" t="s">
        <v>22</v>
      </c>
      <c r="K150" s="3">
        <v>2014</v>
      </c>
      <c r="L150" s="30" t="s">
        <v>10510</v>
      </c>
      <c r="M150" s="35" t="s">
        <v>10361</v>
      </c>
    </row>
    <row r="151" spans="1:13" ht="20.100000000000001" customHeight="1">
      <c r="A151" s="15">
        <v>539</v>
      </c>
      <c r="B151" s="30" t="s">
        <v>14</v>
      </c>
      <c r="C151" s="30" t="s">
        <v>9926</v>
      </c>
      <c r="D151" s="8">
        <v>9781315852560</v>
      </c>
      <c r="E151" s="8">
        <v>9780415539265</v>
      </c>
      <c r="F151" s="31" t="s">
        <v>10365</v>
      </c>
      <c r="G151" s="3">
        <v>1</v>
      </c>
      <c r="H151" s="30" t="s">
        <v>9626</v>
      </c>
      <c r="I151" s="30" t="s">
        <v>10366</v>
      </c>
      <c r="J151" s="30" t="s">
        <v>22</v>
      </c>
      <c r="K151" s="3">
        <v>2014</v>
      </c>
      <c r="L151" s="30" t="s">
        <v>10510</v>
      </c>
      <c r="M151" s="35" t="s">
        <v>10367</v>
      </c>
    </row>
    <row r="152" spans="1:13" ht="20.100000000000001" customHeight="1">
      <c r="A152" s="15">
        <v>542</v>
      </c>
      <c r="B152" s="30" t="s">
        <v>14</v>
      </c>
      <c r="C152" s="30" t="s">
        <v>9926</v>
      </c>
      <c r="D152" s="8">
        <v>9781315703749</v>
      </c>
      <c r="E152" s="8">
        <v>9780765642554</v>
      </c>
      <c r="F152" s="31" t="s">
        <v>10374</v>
      </c>
      <c r="G152" s="3">
        <v>1</v>
      </c>
      <c r="H152" s="30" t="s">
        <v>9626</v>
      </c>
      <c r="I152" s="30" t="s">
        <v>10375</v>
      </c>
      <c r="J152" s="30" t="s">
        <v>22</v>
      </c>
      <c r="K152" s="3">
        <v>2014</v>
      </c>
      <c r="L152" s="30" t="s">
        <v>10510</v>
      </c>
      <c r="M152" s="35" t="s">
        <v>10376</v>
      </c>
    </row>
    <row r="153" spans="1:13" ht="20.100000000000001" customHeight="1">
      <c r="A153" s="15">
        <v>552</v>
      </c>
      <c r="B153" s="30" t="s">
        <v>14</v>
      </c>
      <c r="C153" s="30" t="s">
        <v>9926</v>
      </c>
      <c r="D153" s="8">
        <v>9780203724958</v>
      </c>
      <c r="E153" s="8">
        <v>9780415642163</v>
      </c>
      <c r="F153" s="31" t="s">
        <v>10405</v>
      </c>
      <c r="G153" s="3">
        <v>1</v>
      </c>
      <c r="H153" s="30" t="s">
        <v>9626</v>
      </c>
      <c r="I153" s="32" t="s">
        <v>10406</v>
      </c>
      <c r="J153" s="30" t="s">
        <v>22</v>
      </c>
      <c r="K153" s="3">
        <v>2014</v>
      </c>
      <c r="L153" s="30" t="s">
        <v>10510</v>
      </c>
      <c r="M153" s="35" t="s">
        <v>10407</v>
      </c>
    </row>
    <row r="154" spans="1:13" ht="20.100000000000001" customHeight="1">
      <c r="A154" s="15">
        <v>555</v>
      </c>
      <c r="B154" s="30" t="s">
        <v>14</v>
      </c>
      <c r="C154" s="30" t="s">
        <v>9926</v>
      </c>
      <c r="D154" s="8">
        <v>9781315771144</v>
      </c>
      <c r="E154" s="8">
        <v>9780415540575</v>
      </c>
      <c r="F154" s="31" t="s">
        <v>10414</v>
      </c>
      <c r="G154" s="3">
        <v>1</v>
      </c>
      <c r="H154" s="30" t="s">
        <v>9626</v>
      </c>
      <c r="I154" s="30" t="s">
        <v>10415</v>
      </c>
      <c r="J154" s="30" t="s">
        <v>22</v>
      </c>
      <c r="K154" s="33">
        <v>2014</v>
      </c>
      <c r="L154" s="30" t="s">
        <v>10510</v>
      </c>
      <c r="M154" s="35" t="s">
        <v>10416</v>
      </c>
    </row>
    <row r="155" spans="1:13" ht="20.100000000000001" customHeight="1">
      <c r="A155" s="15">
        <v>557</v>
      </c>
      <c r="B155" s="30" t="s">
        <v>14</v>
      </c>
      <c r="C155" s="30" t="s">
        <v>9926</v>
      </c>
      <c r="D155" s="8">
        <v>9781315816852</v>
      </c>
      <c r="E155" s="8">
        <v>9780415664967</v>
      </c>
      <c r="F155" s="31" t="s">
        <v>10420</v>
      </c>
      <c r="G155" s="3">
        <v>1</v>
      </c>
      <c r="H155" s="30" t="s">
        <v>9626</v>
      </c>
      <c r="I155" s="32" t="s">
        <v>10421</v>
      </c>
      <c r="J155" s="30" t="s">
        <v>22</v>
      </c>
      <c r="K155" s="3">
        <v>2014</v>
      </c>
      <c r="L155" s="30" t="s">
        <v>10510</v>
      </c>
      <c r="M155" s="35" t="s">
        <v>10422</v>
      </c>
    </row>
    <row r="156" spans="1:13" ht="20.100000000000001" customHeight="1">
      <c r="A156" s="15">
        <v>531</v>
      </c>
      <c r="B156" s="30" t="s">
        <v>14</v>
      </c>
      <c r="C156" s="30" t="s">
        <v>9926</v>
      </c>
      <c r="D156" s="8">
        <v>9780203568705</v>
      </c>
      <c r="E156" s="8">
        <v>9781138167742</v>
      </c>
      <c r="F156" s="31" t="s">
        <v>10341</v>
      </c>
      <c r="G156" s="3">
        <v>1</v>
      </c>
      <c r="H156" s="30" t="s">
        <v>9648</v>
      </c>
      <c r="I156" s="30" t="s">
        <v>10342</v>
      </c>
      <c r="J156" s="30" t="s">
        <v>22</v>
      </c>
      <c r="K156" s="3">
        <v>2013</v>
      </c>
      <c r="L156" s="30" t="s">
        <v>10510</v>
      </c>
      <c r="M156" s="35" t="s">
        <v>10343</v>
      </c>
    </row>
    <row r="157" spans="1:13" ht="20.100000000000001" customHeight="1">
      <c r="A157" s="15">
        <v>532</v>
      </c>
      <c r="B157" s="30" t="s">
        <v>14</v>
      </c>
      <c r="C157" s="30" t="s">
        <v>9926</v>
      </c>
      <c r="D157" s="8">
        <v>9780203630105</v>
      </c>
      <c r="E157" s="8">
        <v>9780415639293</v>
      </c>
      <c r="F157" s="31" t="s">
        <v>10344</v>
      </c>
      <c r="G157" s="3">
        <v>1</v>
      </c>
      <c r="H157" s="30" t="s">
        <v>9626</v>
      </c>
      <c r="I157" s="32" t="s">
        <v>10345</v>
      </c>
      <c r="J157" s="30" t="s">
        <v>22</v>
      </c>
      <c r="K157" s="3">
        <v>2013</v>
      </c>
      <c r="L157" s="30" t="s">
        <v>10510</v>
      </c>
      <c r="M157" s="35" t="s">
        <v>10346</v>
      </c>
    </row>
    <row r="158" spans="1:13" ht="20.100000000000001" customHeight="1">
      <c r="A158" s="15">
        <v>533</v>
      </c>
      <c r="B158" s="30" t="s">
        <v>14</v>
      </c>
      <c r="C158" s="30" t="s">
        <v>9926</v>
      </c>
      <c r="D158" s="8">
        <v>9781315890128</v>
      </c>
      <c r="E158" s="8">
        <v>9780415534895</v>
      </c>
      <c r="F158" s="31" t="s">
        <v>10347</v>
      </c>
      <c r="G158" s="3">
        <v>1</v>
      </c>
      <c r="H158" s="30" t="s">
        <v>9626</v>
      </c>
      <c r="I158" s="32" t="s">
        <v>10348</v>
      </c>
      <c r="J158" s="30" t="s">
        <v>22</v>
      </c>
      <c r="K158" s="33">
        <v>2013</v>
      </c>
      <c r="L158" s="30" t="s">
        <v>10510</v>
      </c>
      <c r="M158" s="35" t="s">
        <v>10349</v>
      </c>
    </row>
    <row r="159" spans="1:13" ht="20.100000000000001" customHeight="1">
      <c r="A159" s="15">
        <v>541</v>
      </c>
      <c r="B159" s="30" t="s">
        <v>14</v>
      </c>
      <c r="C159" s="30" t="s">
        <v>9926</v>
      </c>
      <c r="D159" s="8">
        <v>9780203772249</v>
      </c>
      <c r="E159" s="8">
        <v>9780415613019</v>
      </c>
      <c r="F159" s="31" t="s">
        <v>10371</v>
      </c>
      <c r="G159" s="3">
        <v>1</v>
      </c>
      <c r="H159" s="30" t="s">
        <v>9626</v>
      </c>
      <c r="I159" s="30" t="s">
        <v>10372</v>
      </c>
      <c r="J159" s="30" t="s">
        <v>22</v>
      </c>
      <c r="K159" s="3">
        <v>2013</v>
      </c>
      <c r="L159" s="30" t="s">
        <v>10510</v>
      </c>
      <c r="M159" s="35" t="s">
        <v>10373</v>
      </c>
    </row>
    <row r="160" spans="1:13" ht="20.100000000000001" customHeight="1">
      <c r="A160" s="15">
        <v>554</v>
      </c>
      <c r="B160" s="30" t="s">
        <v>14</v>
      </c>
      <c r="C160" s="30" t="s">
        <v>9926</v>
      </c>
      <c r="D160" s="8">
        <v>9780203134559</v>
      </c>
      <c r="E160" s="8">
        <v>9780415809887</v>
      </c>
      <c r="F160" s="31" t="s">
        <v>10411</v>
      </c>
      <c r="G160" s="3">
        <v>1</v>
      </c>
      <c r="H160" s="30" t="s">
        <v>9648</v>
      </c>
      <c r="I160" s="32" t="s">
        <v>10412</v>
      </c>
      <c r="J160" s="30" t="s">
        <v>22</v>
      </c>
      <c r="K160" s="3">
        <v>2013</v>
      </c>
      <c r="L160" s="30" t="s">
        <v>10510</v>
      </c>
      <c r="M160" s="35" t="s">
        <v>10413</v>
      </c>
    </row>
    <row r="161" spans="1:13" ht="20.100000000000001" customHeight="1">
      <c r="A161" s="15">
        <v>559</v>
      </c>
      <c r="B161" s="30" t="s">
        <v>14</v>
      </c>
      <c r="C161" s="30" t="s">
        <v>9939</v>
      </c>
      <c r="D161" s="8">
        <v>9781315697703</v>
      </c>
      <c r="E161" s="8">
        <v>9781138901711</v>
      </c>
      <c r="F161" s="31" t="s">
        <v>10427</v>
      </c>
      <c r="G161" s="3">
        <v>1</v>
      </c>
      <c r="H161" s="30" t="s">
        <v>9626</v>
      </c>
      <c r="I161" s="30" t="s">
        <v>10428</v>
      </c>
      <c r="J161" s="30" t="s">
        <v>22</v>
      </c>
      <c r="K161" s="3">
        <v>2016</v>
      </c>
      <c r="L161" s="30" t="s">
        <v>10510</v>
      </c>
      <c r="M161" s="35" t="s">
        <v>10429</v>
      </c>
    </row>
    <row r="162" spans="1:13" ht="20.100000000000001" customHeight="1">
      <c r="A162" s="15">
        <v>560</v>
      </c>
      <c r="B162" s="30" t="s">
        <v>14</v>
      </c>
      <c r="C162" s="30" t="s">
        <v>9939</v>
      </c>
      <c r="D162" s="8">
        <v>9781315665801</v>
      </c>
      <c r="E162" s="8">
        <v>9781138956209</v>
      </c>
      <c r="F162" s="31" t="s">
        <v>10430</v>
      </c>
      <c r="G162" s="3">
        <v>1</v>
      </c>
      <c r="H162" s="30" t="s">
        <v>9626</v>
      </c>
      <c r="I162" s="30" t="s">
        <v>10431</v>
      </c>
      <c r="J162" s="30" t="s">
        <v>22</v>
      </c>
      <c r="K162" s="3">
        <v>2016</v>
      </c>
      <c r="L162" s="30" t="s">
        <v>10510</v>
      </c>
      <c r="M162" s="35" t="s">
        <v>10432</v>
      </c>
    </row>
    <row r="163" spans="1:13" ht="20.100000000000001" customHeight="1">
      <c r="A163" s="15">
        <v>562</v>
      </c>
      <c r="B163" s="30" t="s">
        <v>14</v>
      </c>
      <c r="C163" s="30" t="s">
        <v>9939</v>
      </c>
      <c r="D163" s="8">
        <v>9781315766966</v>
      </c>
      <c r="E163" s="8">
        <v>9781138778993</v>
      </c>
      <c r="F163" s="31" t="s">
        <v>10436</v>
      </c>
      <c r="G163" s="3">
        <v>1</v>
      </c>
      <c r="H163" s="30" t="s">
        <v>9626</v>
      </c>
      <c r="I163" s="30" t="s">
        <v>10437</v>
      </c>
      <c r="J163" s="30" t="s">
        <v>22</v>
      </c>
      <c r="K163" s="3">
        <v>2015</v>
      </c>
      <c r="L163" s="30" t="s">
        <v>10510</v>
      </c>
      <c r="M163" s="35" t="s">
        <v>10438</v>
      </c>
    </row>
    <row r="164" spans="1:13" ht="20.100000000000001" customHeight="1">
      <c r="A164" s="15">
        <v>561</v>
      </c>
      <c r="B164" s="30" t="s">
        <v>14</v>
      </c>
      <c r="C164" s="30" t="s">
        <v>9939</v>
      </c>
      <c r="D164" s="8">
        <v>9780203362884</v>
      </c>
      <c r="E164" s="8">
        <v>9780415625968</v>
      </c>
      <c r="F164" s="31" t="s">
        <v>10433</v>
      </c>
      <c r="G164" s="3">
        <v>1</v>
      </c>
      <c r="H164" s="30" t="s">
        <v>9626</v>
      </c>
      <c r="I164" s="30" t="s">
        <v>10434</v>
      </c>
      <c r="J164" s="30" t="s">
        <v>22</v>
      </c>
      <c r="K164" s="3">
        <v>2013</v>
      </c>
      <c r="L164" s="30" t="s">
        <v>10510</v>
      </c>
      <c r="M164" s="35" t="s">
        <v>10435</v>
      </c>
    </row>
    <row r="165" spans="1:13" ht="20.100000000000001" customHeight="1">
      <c r="A165" s="15">
        <v>563</v>
      </c>
      <c r="B165" s="30" t="s">
        <v>14</v>
      </c>
      <c r="C165" s="30" t="s">
        <v>9933</v>
      </c>
      <c r="D165" s="8">
        <v>9781315723952</v>
      </c>
      <c r="E165" s="8">
        <v>9780415676793</v>
      </c>
      <c r="F165" s="31" t="s">
        <v>10439</v>
      </c>
      <c r="G165" s="3">
        <v>1</v>
      </c>
      <c r="H165" s="30" t="s">
        <v>9626</v>
      </c>
      <c r="I165" s="30" t="s">
        <v>10440</v>
      </c>
      <c r="J165" s="30" t="s">
        <v>22</v>
      </c>
      <c r="K165" s="3">
        <v>2016</v>
      </c>
      <c r="L165" s="30" t="s">
        <v>10510</v>
      </c>
      <c r="M165" s="35" t="s">
        <v>10441</v>
      </c>
    </row>
    <row r="166" spans="1:13" ht="20.100000000000001" customHeight="1">
      <c r="A166" s="15">
        <v>564</v>
      </c>
      <c r="B166" s="30" t="s">
        <v>14</v>
      </c>
      <c r="C166" s="30" t="s">
        <v>9933</v>
      </c>
      <c r="D166" s="8">
        <v>9781315688220</v>
      </c>
      <c r="E166" s="8">
        <v>9780765645777</v>
      </c>
      <c r="F166" s="31" t="s">
        <v>10442</v>
      </c>
      <c r="G166" s="3">
        <v>1</v>
      </c>
      <c r="H166" s="30" t="s">
        <v>9626</v>
      </c>
      <c r="I166" s="30" t="s">
        <v>10443</v>
      </c>
      <c r="J166" s="32" t="s">
        <v>22</v>
      </c>
      <c r="K166" s="3">
        <v>2016</v>
      </c>
      <c r="L166" s="30" t="s">
        <v>10510</v>
      </c>
      <c r="M166" s="35" t="s">
        <v>10444</v>
      </c>
    </row>
    <row r="167" spans="1:13" ht="20.100000000000001" customHeight="1">
      <c r="A167" s="15">
        <v>565</v>
      </c>
      <c r="B167" s="30" t="s">
        <v>14</v>
      </c>
      <c r="C167" s="30" t="s">
        <v>9933</v>
      </c>
      <c r="D167" s="8">
        <v>9781315716862</v>
      </c>
      <c r="E167" s="8">
        <v>9781138859920</v>
      </c>
      <c r="F167" s="31" t="s">
        <v>10445</v>
      </c>
      <c r="G167" s="3">
        <v>1</v>
      </c>
      <c r="H167" s="30" t="s">
        <v>9629</v>
      </c>
      <c r="I167" s="30" t="s">
        <v>10446</v>
      </c>
      <c r="J167" s="30" t="s">
        <v>22</v>
      </c>
      <c r="K167" s="3">
        <v>2016</v>
      </c>
      <c r="L167" s="30" t="s">
        <v>10510</v>
      </c>
      <c r="M167" s="35" t="s">
        <v>10447</v>
      </c>
    </row>
    <row r="168" spans="1:13" ht="20.100000000000001" customHeight="1">
      <c r="A168" s="15">
        <v>566</v>
      </c>
      <c r="B168" s="30" t="s">
        <v>14</v>
      </c>
      <c r="C168" s="30" t="s">
        <v>9933</v>
      </c>
      <c r="D168" s="8">
        <v>9780203794784</v>
      </c>
      <c r="E168" s="8">
        <v>9780415703239</v>
      </c>
      <c r="F168" s="31" t="s">
        <v>10448</v>
      </c>
      <c r="G168" s="3">
        <v>1</v>
      </c>
      <c r="H168" s="30" t="s">
        <v>9626</v>
      </c>
      <c r="I168" s="32" t="s">
        <v>10449</v>
      </c>
      <c r="J168" s="30" t="s">
        <v>22</v>
      </c>
      <c r="K168" s="3">
        <v>2015</v>
      </c>
      <c r="L168" s="30" t="s">
        <v>10510</v>
      </c>
      <c r="M168" s="35" t="s">
        <v>10450</v>
      </c>
    </row>
    <row r="169" spans="1:13" ht="20.100000000000001" customHeight="1">
      <c r="A169" s="15">
        <v>567</v>
      </c>
      <c r="B169" s="30" t="s">
        <v>14</v>
      </c>
      <c r="C169" s="30" t="s">
        <v>9938</v>
      </c>
      <c r="D169" s="8">
        <v>9781315734750</v>
      </c>
      <c r="E169" s="8">
        <v>9781138837959</v>
      </c>
      <c r="F169" s="31" t="s">
        <v>10451</v>
      </c>
      <c r="G169" s="3">
        <v>1</v>
      </c>
      <c r="H169" s="30" t="s">
        <v>9626</v>
      </c>
      <c r="I169" s="32" t="s">
        <v>10452</v>
      </c>
      <c r="J169" s="30" t="s">
        <v>22</v>
      </c>
      <c r="K169" s="3">
        <v>2016</v>
      </c>
      <c r="L169" s="30" t="s">
        <v>10510</v>
      </c>
      <c r="M169" s="35" t="s">
        <v>10453</v>
      </c>
    </row>
    <row r="170" spans="1:13" ht="20.100000000000001" customHeight="1">
      <c r="A170" s="15">
        <v>568</v>
      </c>
      <c r="B170" s="30" t="s">
        <v>14</v>
      </c>
      <c r="C170" s="30" t="s">
        <v>9938</v>
      </c>
      <c r="D170" s="8">
        <v>9781315715209</v>
      </c>
      <c r="E170" s="8">
        <v>9781138884571</v>
      </c>
      <c r="F170" s="31" t="s">
        <v>10454</v>
      </c>
      <c r="G170" s="3">
        <v>1</v>
      </c>
      <c r="H170" s="30" t="s">
        <v>9626</v>
      </c>
      <c r="I170" s="30" t="s">
        <v>10455</v>
      </c>
      <c r="J170" s="30" t="s">
        <v>22</v>
      </c>
      <c r="K170" s="3">
        <v>2016</v>
      </c>
      <c r="L170" s="30" t="s">
        <v>10510</v>
      </c>
      <c r="M170" s="35" t="s">
        <v>10456</v>
      </c>
    </row>
    <row r="171" spans="1:13" ht="20.100000000000001" customHeight="1">
      <c r="A171" s="15">
        <v>569</v>
      </c>
      <c r="B171" s="30" t="s">
        <v>14</v>
      </c>
      <c r="C171" s="30" t="s">
        <v>9928</v>
      </c>
      <c r="D171" s="8">
        <v>9780203066485</v>
      </c>
      <c r="E171" s="8">
        <v>9780415815055</v>
      </c>
      <c r="F171" s="31" t="s">
        <v>10457</v>
      </c>
      <c r="G171" s="3">
        <v>1</v>
      </c>
      <c r="H171" s="30" t="s">
        <v>9626</v>
      </c>
      <c r="I171" s="30" t="s">
        <v>10458</v>
      </c>
      <c r="J171" s="30" t="s">
        <v>22</v>
      </c>
      <c r="K171" s="3">
        <v>2016</v>
      </c>
      <c r="L171" s="30" t="s">
        <v>10510</v>
      </c>
      <c r="M171" s="36" t="s">
        <v>11377</v>
      </c>
    </row>
    <row r="172" spans="1:13" ht="20.100000000000001" customHeight="1">
      <c r="A172" s="15">
        <v>570</v>
      </c>
      <c r="B172" s="30" t="s">
        <v>14</v>
      </c>
      <c r="C172" s="30" t="s">
        <v>9928</v>
      </c>
      <c r="D172" s="8">
        <v>9781315686196</v>
      </c>
      <c r="E172" s="8">
        <v>9781138921733</v>
      </c>
      <c r="F172" s="31" t="s">
        <v>10459</v>
      </c>
      <c r="G172" s="3">
        <v>1</v>
      </c>
      <c r="H172" s="30" t="s">
        <v>9648</v>
      </c>
      <c r="I172" s="30" t="s">
        <v>10460</v>
      </c>
      <c r="J172" s="30" t="s">
        <v>22</v>
      </c>
      <c r="K172" s="3">
        <v>2016</v>
      </c>
      <c r="L172" s="30" t="s">
        <v>10510</v>
      </c>
      <c r="M172" s="35" t="s">
        <v>10461</v>
      </c>
    </row>
    <row r="173" spans="1:13" ht="20.100000000000001" customHeight="1">
      <c r="A173" s="15">
        <v>571</v>
      </c>
      <c r="B173" s="30" t="s">
        <v>14</v>
      </c>
      <c r="C173" s="30" t="s">
        <v>9928</v>
      </c>
      <c r="D173" s="8">
        <v>9781315745374</v>
      </c>
      <c r="E173" s="8">
        <v>9781138818248</v>
      </c>
      <c r="F173" s="31" t="s">
        <v>10462</v>
      </c>
      <c r="G173" s="3">
        <v>1</v>
      </c>
      <c r="H173" s="30" t="s">
        <v>9626</v>
      </c>
      <c r="I173" s="30" t="s">
        <v>10463</v>
      </c>
      <c r="J173" s="30" t="s">
        <v>22</v>
      </c>
      <c r="K173" s="3">
        <v>2015</v>
      </c>
      <c r="L173" s="30" t="s">
        <v>10510</v>
      </c>
      <c r="M173" s="35" t="s">
        <v>10464</v>
      </c>
    </row>
    <row r="174" spans="1:13" ht="20.100000000000001" customHeight="1">
      <c r="A174" s="15">
        <v>572</v>
      </c>
      <c r="B174" s="30" t="s">
        <v>14</v>
      </c>
      <c r="C174" s="30" t="s">
        <v>9928</v>
      </c>
      <c r="D174" s="8">
        <v>9781315797571</v>
      </c>
      <c r="E174" s="8">
        <v>9780415746007</v>
      </c>
      <c r="F174" s="31" t="s">
        <v>10465</v>
      </c>
      <c r="G174" s="3">
        <v>1</v>
      </c>
      <c r="H174" s="30" t="s">
        <v>9626</v>
      </c>
      <c r="I174" s="30" t="s">
        <v>10466</v>
      </c>
      <c r="J174" s="30" t="s">
        <v>22</v>
      </c>
      <c r="K174" s="3">
        <v>2015</v>
      </c>
      <c r="L174" s="30" t="s">
        <v>10510</v>
      </c>
      <c r="M174" s="35" t="s">
        <v>10467</v>
      </c>
    </row>
    <row r="175" spans="1:13" ht="20.100000000000001" customHeight="1">
      <c r="A175" s="15">
        <v>576</v>
      </c>
      <c r="B175" s="30" t="s">
        <v>14</v>
      </c>
      <c r="C175" s="30" t="s">
        <v>9928</v>
      </c>
      <c r="D175" s="8">
        <v>9781315796253</v>
      </c>
      <c r="E175" s="8">
        <v>9780415746106</v>
      </c>
      <c r="F175" s="31" t="s">
        <v>10477</v>
      </c>
      <c r="G175" s="3">
        <v>1</v>
      </c>
      <c r="H175" s="30" t="s">
        <v>9648</v>
      </c>
      <c r="I175" s="30" t="s">
        <v>10478</v>
      </c>
      <c r="J175" s="30" t="s">
        <v>22</v>
      </c>
      <c r="K175" s="3">
        <v>2015</v>
      </c>
      <c r="L175" s="30" t="s">
        <v>10510</v>
      </c>
      <c r="M175" s="35" t="s">
        <v>10479</v>
      </c>
    </row>
    <row r="176" spans="1:13" ht="20.100000000000001" customHeight="1">
      <c r="A176" s="15">
        <v>579</v>
      </c>
      <c r="B176" s="30" t="s">
        <v>14</v>
      </c>
      <c r="C176" s="30" t="s">
        <v>9928</v>
      </c>
      <c r="D176" s="8">
        <v>9781315797687</v>
      </c>
      <c r="E176" s="8">
        <v>9780415745765</v>
      </c>
      <c r="F176" s="31" t="s">
        <v>10486</v>
      </c>
      <c r="G176" s="3">
        <v>1</v>
      </c>
      <c r="H176" s="30" t="s">
        <v>9626</v>
      </c>
      <c r="I176" s="32" t="s">
        <v>10487</v>
      </c>
      <c r="J176" s="30" t="s">
        <v>22</v>
      </c>
      <c r="K176" s="3">
        <v>2015</v>
      </c>
      <c r="L176" s="30" t="s">
        <v>10510</v>
      </c>
      <c r="M176" s="35" t="s">
        <v>10488</v>
      </c>
    </row>
    <row r="177" spans="1:13" ht="20.100000000000001" customHeight="1">
      <c r="A177" s="15">
        <v>581</v>
      </c>
      <c r="B177" s="30" t="s">
        <v>14</v>
      </c>
      <c r="C177" s="30" t="s">
        <v>9928</v>
      </c>
      <c r="D177" s="8">
        <v>9780203767566</v>
      </c>
      <c r="E177" s="8">
        <v>9780415702485</v>
      </c>
      <c r="F177" s="31" t="s">
        <v>10492</v>
      </c>
      <c r="G177" s="3">
        <v>1</v>
      </c>
      <c r="H177" s="30" t="s">
        <v>9626</v>
      </c>
      <c r="I177" s="32" t="s">
        <v>10493</v>
      </c>
      <c r="J177" s="30" t="s">
        <v>22</v>
      </c>
      <c r="K177" s="3">
        <v>2015</v>
      </c>
      <c r="L177" s="30" t="s">
        <v>10510</v>
      </c>
      <c r="M177" s="35" t="s">
        <v>10494</v>
      </c>
    </row>
    <row r="178" spans="1:13" ht="20.100000000000001" customHeight="1">
      <c r="A178" s="15">
        <v>573</v>
      </c>
      <c r="B178" s="30" t="s">
        <v>14</v>
      </c>
      <c r="C178" s="30" t="s">
        <v>9928</v>
      </c>
      <c r="D178" s="8">
        <v>9780203134610</v>
      </c>
      <c r="E178" s="8">
        <v>9780415809702</v>
      </c>
      <c r="F178" s="31" t="s">
        <v>10468</v>
      </c>
      <c r="G178" s="3">
        <v>1</v>
      </c>
      <c r="H178" s="30" t="s">
        <v>9626</v>
      </c>
      <c r="I178" s="30" t="s">
        <v>10469</v>
      </c>
      <c r="J178" s="30" t="s">
        <v>22</v>
      </c>
      <c r="K178" s="3">
        <v>2014</v>
      </c>
      <c r="L178" s="30" t="s">
        <v>10510</v>
      </c>
      <c r="M178" s="35" t="s">
        <v>10470</v>
      </c>
    </row>
    <row r="179" spans="1:13" ht="20.100000000000001" customHeight="1">
      <c r="A179" s="15">
        <v>575</v>
      </c>
      <c r="B179" s="30" t="s">
        <v>14</v>
      </c>
      <c r="C179" s="30" t="s">
        <v>9928</v>
      </c>
      <c r="D179" s="8">
        <v>9780203797730</v>
      </c>
      <c r="E179" s="8">
        <v>9780415821193</v>
      </c>
      <c r="F179" s="31" t="s">
        <v>10474</v>
      </c>
      <c r="G179" s="3">
        <v>1</v>
      </c>
      <c r="H179" s="30" t="s">
        <v>9626</v>
      </c>
      <c r="I179" s="32" t="s">
        <v>10475</v>
      </c>
      <c r="J179" s="30" t="s">
        <v>22</v>
      </c>
      <c r="K179" s="3">
        <v>2014</v>
      </c>
      <c r="L179" s="30" t="s">
        <v>10510</v>
      </c>
      <c r="M179" s="35" t="s">
        <v>10476</v>
      </c>
    </row>
    <row r="180" spans="1:13" ht="20.100000000000001" customHeight="1">
      <c r="A180" s="15">
        <v>577</v>
      </c>
      <c r="B180" s="30" t="s">
        <v>14</v>
      </c>
      <c r="C180" s="30" t="s">
        <v>9928</v>
      </c>
      <c r="D180" s="8">
        <v>9780203066461</v>
      </c>
      <c r="E180" s="8">
        <v>9780415815079</v>
      </c>
      <c r="F180" s="31" t="s">
        <v>10480</v>
      </c>
      <c r="G180" s="3">
        <v>1</v>
      </c>
      <c r="H180" s="30" t="s">
        <v>9626</v>
      </c>
      <c r="I180" s="30" t="s">
        <v>10481</v>
      </c>
      <c r="J180" s="30" t="s">
        <v>22</v>
      </c>
      <c r="K180" s="3">
        <v>2014</v>
      </c>
      <c r="L180" s="30" t="s">
        <v>10510</v>
      </c>
      <c r="M180" s="35" t="s">
        <v>10482</v>
      </c>
    </row>
    <row r="181" spans="1:13" ht="20.100000000000001" customHeight="1">
      <c r="A181" s="15">
        <v>578</v>
      </c>
      <c r="B181" s="30" t="s">
        <v>14</v>
      </c>
      <c r="C181" s="30" t="s">
        <v>9928</v>
      </c>
      <c r="D181" s="8">
        <v>9780203794937</v>
      </c>
      <c r="E181" s="8">
        <v>9780415835763</v>
      </c>
      <c r="F181" s="31" t="s">
        <v>10483</v>
      </c>
      <c r="G181" s="3">
        <v>1</v>
      </c>
      <c r="H181" s="30" t="s">
        <v>9648</v>
      </c>
      <c r="I181" s="32" t="s">
        <v>10484</v>
      </c>
      <c r="J181" s="30" t="s">
        <v>22</v>
      </c>
      <c r="K181" s="3">
        <v>2014</v>
      </c>
      <c r="L181" s="30" t="s">
        <v>10510</v>
      </c>
      <c r="M181" s="35" t="s">
        <v>10485</v>
      </c>
    </row>
    <row r="182" spans="1:13" ht="20.100000000000001" customHeight="1">
      <c r="A182" s="15">
        <v>580</v>
      </c>
      <c r="B182" s="30" t="s">
        <v>14</v>
      </c>
      <c r="C182" s="30" t="s">
        <v>9928</v>
      </c>
      <c r="D182" s="8">
        <v>9780203795927</v>
      </c>
      <c r="E182" s="8">
        <v>9780415702447</v>
      </c>
      <c r="F182" s="31" t="s">
        <v>10489</v>
      </c>
      <c r="G182" s="3">
        <v>1</v>
      </c>
      <c r="H182" s="30" t="s">
        <v>9626</v>
      </c>
      <c r="I182" s="32" t="s">
        <v>10490</v>
      </c>
      <c r="J182" s="30" t="s">
        <v>22</v>
      </c>
      <c r="K182" s="3">
        <v>2014</v>
      </c>
      <c r="L182" s="30" t="s">
        <v>10510</v>
      </c>
      <c r="M182" s="35" t="s">
        <v>10491</v>
      </c>
    </row>
    <row r="183" spans="1:13" ht="20.100000000000001" customHeight="1">
      <c r="A183" s="15">
        <v>582</v>
      </c>
      <c r="B183" s="30" t="s">
        <v>14</v>
      </c>
      <c r="C183" s="30" t="s">
        <v>9928</v>
      </c>
      <c r="D183" s="8">
        <v>9780203797549</v>
      </c>
      <c r="E183" s="8">
        <v>9780415626804</v>
      </c>
      <c r="F183" s="31" t="s">
        <v>10495</v>
      </c>
      <c r="G183" s="3">
        <v>1</v>
      </c>
      <c r="H183" s="30" t="s">
        <v>9626</v>
      </c>
      <c r="I183" s="32" t="s">
        <v>10496</v>
      </c>
      <c r="J183" s="30" t="s">
        <v>22</v>
      </c>
      <c r="K183" s="3">
        <v>2014</v>
      </c>
      <c r="L183" s="30" t="s">
        <v>10510</v>
      </c>
      <c r="M183" s="35" t="s">
        <v>10497</v>
      </c>
    </row>
    <row r="184" spans="1:13" ht="20.100000000000001" customHeight="1">
      <c r="A184" s="15">
        <v>583</v>
      </c>
      <c r="B184" s="30" t="s">
        <v>14</v>
      </c>
      <c r="C184" s="30" t="s">
        <v>9928</v>
      </c>
      <c r="D184" s="8">
        <v>9781315816371</v>
      </c>
      <c r="E184" s="8">
        <v>9780415739795</v>
      </c>
      <c r="F184" s="31" t="s">
        <v>10498</v>
      </c>
      <c r="G184" s="3">
        <v>1</v>
      </c>
      <c r="H184" s="30" t="s">
        <v>9626</v>
      </c>
      <c r="I184" s="30" t="s">
        <v>10499</v>
      </c>
      <c r="J184" s="30" t="s">
        <v>22</v>
      </c>
      <c r="K184" s="33">
        <v>2014</v>
      </c>
      <c r="L184" s="30" t="s">
        <v>10510</v>
      </c>
      <c r="M184" s="35" t="s">
        <v>10500</v>
      </c>
    </row>
    <row r="185" spans="1:13" ht="20.100000000000001" customHeight="1">
      <c r="A185" s="16">
        <v>574</v>
      </c>
      <c r="B185" s="41" t="s">
        <v>14</v>
      </c>
      <c r="C185" s="41" t="s">
        <v>9928</v>
      </c>
      <c r="D185" s="18">
        <v>9780203807279</v>
      </c>
      <c r="E185" s="18">
        <v>9780415672887</v>
      </c>
      <c r="F185" s="42" t="s">
        <v>10471</v>
      </c>
      <c r="G185" s="21">
        <v>1</v>
      </c>
      <c r="H185" s="41" t="s">
        <v>9626</v>
      </c>
      <c r="I185" s="41" t="s">
        <v>10472</v>
      </c>
      <c r="J185" s="41" t="s">
        <v>22</v>
      </c>
      <c r="K185" s="21">
        <v>2013</v>
      </c>
      <c r="L185" s="41" t="s">
        <v>10510</v>
      </c>
      <c r="M185" s="43" t="s">
        <v>10473</v>
      </c>
    </row>
    <row r="186" spans="1:13" ht="20.100000000000001" hidden="1" customHeight="1"/>
    <row r="187" spans="1:13" s="2" customFormat="1" ht="20.100000000000001" hidden="1" customHeight="1">
      <c r="A187" s="58" t="s">
        <v>11378</v>
      </c>
      <c r="B187" s="5" t="s">
        <v>10501</v>
      </c>
      <c r="C187" s="5" t="s">
        <v>11376</v>
      </c>
      <c r="D187" s="59" t="s">
        <v>10502</v>
      </c>
      <c r="E187" s="59" t="s">
        <v>10503</v>
      </c>
      <c r="F187" s="60" t="s">
        <v>10504</v>
      </c>
      <c r="G187" s="5" t="s">
        <v>10505</v>
      </c>
      <c r="H187" s="5" t="s">
        <v>10506</v>
      </c>
      <c r="I187" s="5" t="s">
        <v>10507</v>
      </c>
      <c r="J187" s="5" t="s">
        <v>9621</v>
      </c>
      <c r="K187" s="5" t="s">
        <v>10508</v>
      </c>
      <c r="L187" s="5" t="s">
        <v>10509</v>
      </c>
      <c r="M187" s="45" t="s">
        <v>10609</v>
      </c>
    </row>
    <row r="188" spans="1:13" ht="20.100000000000001" customHeight="1">
      <c r="A188" s="46">
        <v>17</v>
      </c>
      <c r="B188" s="47" t="s">
        <v>14</v>
      </c>
      <c r="C188" s="48" t="s">
        <v>10614</v>
      </c>
      <c r="D188" s="49">
        <v>9781315765686</v>
      </c>
      <c r="E188" s="49">
        <v>9781138788251</v>
      </c>
      <c r="F188" s="47" t="s">
        <v>10560</v>
      </c>
      <c r="G188" s="50">
        <v>1</v>
      </c>
      <c r="H188" s="50" t="s">
        <v>9648</v>
      </c>
      <c r="I188" s="47" t="s">
        <v>10561</v>
      </c>
      <c r="J188" s="47" t="s">
        <v>22</v>
      </c>
      <c r="K188" s="50">
        <v>2016</v>
      </c>
      <c r="L188" s="47" t="s">
        <v>10611</v>
      </c>
      <c r="M188" s="51" t="s">
        <v>10562</v>
      </c>
    </row>
    <row r="189" spans="1:13" ht="20.100000000000001" customHeight="1">
      <c r="A189" s="46">
        <v>6</v>
      </c>
      <c r="B189" s="47" t="s">
        <v>14</v>
      </c>
      <c r="C189" s="48" t="s">
        <v>10614</v>
      </c>
      <c r="D189" s="49">
        <v>9781315848907</v>
      </c>
      <c r="E189" s="49">
        <v>9780415587723</v>
      </c>
      <c r="F189" s="47" t="s">
        <v>10528</v>
      </c>
      <c r="G189" s="50">
        <v>1</v>
      </c>
      <c r="H189" s="50" t="s">
        <v>9626</v>
      </c>
      <c r="I189" s="47" t="s">
        <v>10529</v>
      </c>
      <c r="J189" s="47" t="s">
        <v>22</v>
      </c>
      <c r="K189" s="50">
        <v>2014</v>
      </c>
      <c r="L189" s="47" t="s">
        <v>10611</v>
      </c>
      <c r="M189" s="51" t="s">
        <v>10530</v>
      </c>
    </row>
    <row r="190" spans="1:13" ht="20.100000000000001" customHeight="1">
      <c r="A190" s="46">
        <v>10</v>
      </c>
      <c r="B190" s="47" t="s">
        <v>14</v>
      </c>
      <c r="C190" s="48" t="s">
        <v>10614</v>
      </c>
      <c r="D190" s="49">
        <v>9780203641279</v>
      </c>
      <c r="E190" s="49">
        <v>9780415608640</v>
      </c>
      <c r="F190" s="47" t="s">
        <v>10540</v>
      </c>
      <c r="G190" s="50">
        <v>1</v>
      </c>
      <c r="H190" s="50" t="s">
        <v>9626</v>
      </c>
      <c r="I190" s="47" t="s">
        <v>10541</v>
      </c>
      <c r="J190" s="47" t="s">
        <v>22</v>
      </c>
      <c r="K190" s="50">
        <v>2014</v>
      </c>
      <c r="L190" s="47" t="s">
        <v>10611</v>
      </c>
      <c r="M190" s="51" t="s">
        <v>10542</v>
      </c>
    </row>
    <row r="191" spans="1:13" ht="20.100000000000001" customHeight="1">
      <c r="A191" s="46">
        <v>18</v>
      </c>
      <c r="B191" s="47" t="s">
        <v>14</v>
      </c>
      <c r="C191" s="48" t="s">
        <v>10621</v>
      </c>
      <c r="D191" s="49">
        <v>9781315749501</v>
      </c>
      <c r="E191" s="49">
        <v>9780415679077</v>
      </c>
      <c r="F191" s="47" t="s">
        <v>10563</v>
      </c>
      <c r="G191" s="50">
        <v>1</v>
      </c>
      <c r="H191" s="50" t="s">
        <v>9626</v>
      </c>
      <c r="I191" s="47" t="s">
        <v>10564</v>
      </c>
      <c r="J191" s="47" t="s">
        <v>22</v>
      </c>
      <c r="K191" s="50">
        <v>2016</v>
      </c>
      <c r="L191" s="47" t="s">
        <v>10611</v>
      </c>
      <c r="M191" s="51" t="s">
        <v>10565</v>
      </c>
    </row>
    <row r="192" spans="1:13" ht="20.100000000000001" customHeight="1">
      <c r="A192" s="46">
        <v>19</v>
      </c>
      <c r="B192" s="47" t="s">
        <v>14</v>
      </c>
      <c r="C192" s="48" t="s">
        <v>10621</v>
      </c>
      <c r="D192" s="49">
        <v>9781315726830</v>
      </c>
      <c r="E192" s="49">
        <v>9781138847392</v>
      </c>
      <c r="F192" s="47" t="s">
        <v>10566</v>
      </c>
      <c r="G192" s="50">
        <v>1</v>
      </c>
      <c r="H192" s="50" t="s">
        <v>9626</v>
      </c>
      <c r="I192" s="47" t="s">
        <v>10567</v>
      </c>
      <c r="J192" s="47" t="s">
        <v>22</v>
      </c>
      <c r="K192" s="50">
        <v>2016</v>
      </c>
      <c r="L192" s="47" t="s">
        <v>10611</v>
      </c>
      <c r="M192" s="51" t="s">
        <v>10568</v>
      </c>
    </row>
    <row r="193" spans="1:13" ht="20.100000000000001" customHeight="1">
      <c r="A193" s="46">
        <v>25</v>
      </c>
      <c r="B193" s="47" t="s">
        <v>14</v>
      </c>
      <c r="C193" s="48" t="s">
        <v>10619</v>
      </c>
      <c r="D193" s="49">
        <v>9781315729800</v>
      </c>
      <c r="E193" s="49">
        <v>9781844655786</v>
      </c>
      <c r="F193" s="47" t="s">
        <v>10584</v>
      </c>
      <c r="G193" s="50">
        <v>1</v>
      </c>
      <c r="H193" s="50" t="s">
        <v>9626</v>
      </c>
      <c r="I193" s="47" t="s">
        <v>10585</v>
      </c>
      <c r="J193" s="47" t="s">
        <v>22</v>
      </c>
      <c r="K193" s="50">
        <v>2014</v>
      </c>
      <c r="L193" s="47" t="s">
        <v>10611</v>
      </c>
      <c r="M193" s="51" t="s">
        <v>10586</v>
      </c>
    </row>
    <row r="194" spans="1:13" ht="20.100000000000001" customHeight="1">
      <c r="A194" s="46">
        <v>26</v>
      </c>
      <c r="B194" s="47" t="s">
        <v>14</v>
      </c>
      <c r="C194" s="48" t="s">
        <v>10619</v>
      </c>
      <c r="D194" s="49">
        <v>9781315729886</v>
      </c>
      <c r="E194" s="49">
        <v>9781844655458</v>
      </c>
      <c r="F194" s="47" t="s">
        <v>10587</v>
      </c>
      <c r="G194" s="50">
        <v>1</v>
      </c>
      <c r="H194" s="50" t="s">
        <v>9626</v>
      </c>
      <c r="I194" s="47" t="s">
        <v>10588</v>
      </c>
      <c r="J194" s="47" t="s">
        <v>22</v>
      </c>
      <c r="K194" s="50">
        <v>2013</v>
      </c>
      <c r="L194" s="47" t="s">
        <v>10611</v>
      </c>
      <c r="M194" s="51" t="s">
        <v>10589</v>
      </c>
    </row>
    <row r="195" spans="1:13" ht="20.100000000000001" customHeight="1">
      <c r="A195" s="46">
        <v>27</v>
      </c>
      <c r="B195" s="47" t="s">
        <v>14</v>
      </c>
      <c r="C195" s="48" t="s">
        <v>10619</v>
      </c>
      <c r="D195" s="49">
        <v>9780203094204</v>
      </c>
      <c r="E195" s="49">
        <v>9780415668002</v>
      </c>
      <c r="F195" s="47" t="s">
        <v>10590</v>
      </c>
      <c r="G195" s="50">
        <v>1</v>
      </c>
      <c r="H195" s="50" t="s">
        <v>9626</v>
      </c>
      <c r="I195" s="47" t="s">
        <v>10591</v>
      </c>
      <c r="J195" s="47" t="s">
        <v>22</v>
      </c>
      <c r="K195" s="50">
        <v>2013</v>
      </c>
      <c r="L195" s="47" t="s">
        <v>10611</v>
      </c>
      <c r="M195" s="51" t="s">
        <v>10592</v>
      </c>
    </row>
    <row r="196" spans="1:13" ht="20.100000000000001" customHeight="1">
      <c r="A196" s="46">
        <v>7</v>
      </c>
      <c r="B196" s="47" t="s">
        <v>14</v>
      </c>
      <c r="C196" s="48" t="s">
        <v>10615</v>
      </c>
      <c r="D196" s="49">
        <v>9781315616728</v>
      </c>
      <c r="E196" s="49">
        <v>9780415842617</v>
      </c>
      <c r="F196" s="47" t="s">
        <v>10531</v>
      </c>
      <c r="G196" s="50">
        <v>1</v>
      </c>
      <c r="H196" s="50" t="s">
        <v>9648</v>
      </c>
      <c r="I196" s="47" t="s">
        <v>10532</v>
      </c>
      <c r="J196" s="47" t="s">
        <v>22</v>
      </c>
      <c r="K196" s="50">
        <v>2016</v>
      </c>
      <c r="L196" s="47" t="s">
        <v>10611</v>
      </c>
      <c r="M196" s="51" t="s">
        <v>10533</v>
      </c>
    </row>
    <row r="197" spans="1:13" ht="20.100000000000001" customHeight="1">
      <c r="A197" s="46">
        <v>8</v>
      </c>
      <c r="B197" s="47" t="s">
        <v>14</v>
      </c>
      <c r="C197" s="48" t="s">
        <v>10615</v>
      </c>
      <c r="D197" s="49">
        <v>9781315731032</v>
      </c>
      <c r="E197" s="49">
        <v>9781138843288</v>
      </c>
      <c r="F197" s="47" t="s">
        <v>10534</v>
      </c>
      <c r="G197" s="50">
        <v>1</v>
      </c>
      <c r="H197" s="50" t="s">
        <v>9626</v>
      </c>
      <c r="I197" s="47" t="s">
        <v>10535</v>
      </c>
      <c r="J197" s="47" t="s">
        <v>22</v>
      </c>
      <c r="K197" s="50">
        <v>2016</v>
      </c>
      <c r="L197" s="47" t="s">
        <v>10611</v>
      </c>
      <c r="M197" s="51" t="s">
        <v>10536</v>
      </c>
    </row>
    <row r="198" spans="1:13" ht="20.100000000000001" customHeight="1">
      <c r="A198" s="46">
        <v>9</v>
      </c>
      <c r="B198" s="47" t="s">
        <v>14</v>
      </c>
      <c r="C198" s="48" t="s">
        <v>10615</v>
      </c>
      <c r="D198" s="49">
        <v>9781315753980</v>
      </c>
      <c r="E198" s="49">
        <v>9780415704489</v>
      </c>
      <c r="F198" s="47" t="s">
        <v>10537</v>
      </c>
      <c r="G198" s="50">
        <v>1</v>
      </c>
      <c r="H198" s="50" t="s">
        <v>9626</v>
      </c>
      <c r="I198" s="47" t="s">
        <v>10538</v>
      </c>
      <c r="J198" s="47" t="s">
        <v>22</v>
      </c>
      <c r="K198" s="50">
        <v>2015</v>
      </c>
      <c r="L198" s="47" t="s">
        <v>10611</v>
      </c>
      <c r="M198" s="51" t="s">
        <v>10539</v>
      </c>
    </row>
    <row r="199" spans="1:13" ht="20.100000000000001" customHeight="1">
      <c r="A199" s="46">
        <v>11</v>
      </c>
      <c r="B199" s="47" t="s">
        <v>14</v>
      </c>
      <c r="C199" s="48" t="s">
        <v>10615</v>
      </c>
      <c r="D199" s="49">
        <v>9781315712352</v>
      </c>
      <c r="E199" s="49">
        <v>9780415529211</v>
      </c>
      <c r="F199" s="47" t="s">
        <v>10543</v>
      </c>
      <c r="G199" s="50">
        <v>1</v>
      </c>
      <c r="H199" s="50" t="s">
        <v>9626</v>
      </c>
      <c r="I199" s="47" t="s">
        <v>10544</v>
      </c>
      <c r="J199" s="47" t="s">
        <v>22</v>
      </c>
      <c r="K199" s="50">
        <v>2015</v>
      </c>
      <c r="L199" s="47" t="s">
        <v>10611</v>
      </c>
      <c r="M199" s="51" t="s">
        <v>10545</v>
      </c>
    </row>
    <row r="200" spans="1:13" ht="20.100000000000001" customHeight="1">
      <c r="A200" s="46">
        <v>15</v>
      </c>
      <c r="B200" s="47" t="s">
        <v>14</v>
      </c>
      <c r="C200" s="48" t="s">
        <v>10615</v>
      </c>
      <c r="D200" s="49">
        <v>9781315813837</v>
      </c>
      <c r="E200" s="49">
        <v>9780415743150</v>
      </c>
      <c r="F200" s="47" t="s">
        <v>10554</v>
      </c>
      <c r="G200" s="50">
        <v>1</v>
      </c>
      <c r="H200" s="50" t="s">
        <v>9626</v>
      </c>
      <c r="I200" s="47" t="s">
        <v>10555</v>
      </c>
      <c r="J200" s="47" t="s">
        <v>22</v>
      </c>
      <c r="K200" s="50">
        <v>2015</v>
      </c>
      <c r="L200" s="47" t="s">
        <v>10611</v>
      </c>
      <c r="M200" s="51" t="s">
        <v>10556</v>
      </c>
    </row>
    <row r="201" spans="1:13" ht="20.100000000000001" customHeight="1">
      <c r="A201" s="46">
        <v>24</v>
      </c>
      <c r="B201" s="47" t="s">
        <v>14</v>
      </c>
      <c r="C201" s="48" t="s">
        <v>10615</v>
      </c>
      <c r="D201" s="49">
        <v>9781315708218</v>
      </c>
      <c r="E201" s="49">
        <v>9781138898615</v>
      </c>
      <c r="F201" s="47" t="s">
        <v>10582</v>
      </c>
      <c r="G201" s="50">
        <v>1</v>
      </c>
      <c r="H201" s="50" t="s">
        <v>9648</v>
      </c>
      <c r="I201" s="47" t="s">
        <v>8755</v>
      </c>
      <c r="J201" s="47" t="s">
        <v>22</v>
      </c>
      <c r="K201" s="50">
        <v>2015</v>
      </c>
      <c r="L201" s="47" t="s">
        <v>10611</v>
      </c>
      <c r="M201" s="51" t="s">
        <v>10583</v>
      </c>
    </row>
    <row r="202" spans="1:13" ht="20.100000000000001" customHeight="1">
      <c r="A202" s="46">
        <v>14</v>
      </c>
      <c r="B202" s="47" t="s">
        <v>14</v>
      </c>
      <c r="C202" s="48" t="s">
        <v>10615</v>
      </c>
      <c r="D202" s="49">
        <v>9781315849232</v>
      </c>
      <c r="E202" s="49">
        <v>9780415735353</v>
      </c>
      <c r="F202" s="47" t="s">
        <v>10552</v>
      </c>
      <c r="G202" s="50">
        <v>1</v>
      </c>
      <c r="H202" s="50" t="s">
        <v>9626</v>
      </c>
      <c r="I202" s="47" t="s">
        <v>7819</v>
      </c>
      <c r="J202" s="47" t="s">
        <v>22</v>
      </c>
      <c r="K202" s="50">
        <v>2014</v>
      </c>
      <c r="L202" s="47" t="s">
        <v>10611</v>
      </c>
      <c r="M202" s="51" t="s">
        <v>10553</v>
      </c>
    </row>
    <row r="203" spans="1:13" ht="20.100000000000001" customHeight="1">
      <c r="A203" s="46">
        <v>16</v>
      </c>
      <c r="B203" s="47" t="s">
        <v>14</v>
      </c>
      <c r="C203" s="48" t="s">
        <v>10616</v>
      </c>
      <c r="D203" s="49">
        <v>9781315746296</v>
      </c>
      <c r="E203" s="49">
        <v>9781138816152</v>
      </c>
      <c r="F203" s="47" t="s">
        <v>10557</v>
      </c>
      <c r="G203" s="50">
        <v>1</v>
      </c>
      <c r="H203" s="50" t="s">
        <v>9626</v>
      </c>
      <c r="I203" s="47" t="s">
        <v>10558</v>
      </c>
      <c r="J203" s="47" t="s">
        <v>22</v>
      </c>
      <c r="K203" s="50">
        <v>2015</v>
      </c>
      <c r="L203" s="47" t="s">
        <v>10611</v>
      </c>
      <c r="M203" s="51" t="s">
        <v>10559</v>
      </c>
    </row>
    <row r="204" spans="1:13" ht="20.100000000000001" customHeight="1">
      <c r="A204" s="46">
        <v>12</v>
      </c>
      <c r="B204" s="47" t="s">
        <v>14</v>
      </c>
      <c r="C204" s="48" t="s">
        <v>10616</v>
      </c>
      <c r="D204" s="49">
        <v>9781315884110</v>
      </c>
      <c r="E204" s="49">
        <v>9780415712392</v>
      </c>
      <c r="F204" s="47" t="s">
        <v>10546</v>
      </c>
      <c r="G204" s="50">
        <v>1</v>
      </c>
      <c r="H204" s="50" t="s">
        <v>9648</v>
      </c>
      <c r="I204" s="47" t="s">
        <v>10547</v>
      </c>
      <c r="J204" s="47" t="s">
        <v>22</v>
      </c>
      <c r="K204" s="50">
        <v>2014</v>
      </c>
      <c r="L204" s="47" t="s">
        <v>10611</v>
      </c>
      <c r="M204" s="51" t="s">
        <v>10548</v>
      </c>
    </row>
    <row r="205" spans="1:13" ht="20.100000000000001" customHeight="1">
      <c r="A205" s="46">
        <v>2</v>
      </c>
      <c r="B205" s="47" t="s">
        <v>14</v>
      </c>
      <c r="C205" s="48" t="s">
        <v>10612</v>
      </c>
      <c r="D205" s="49">
        <v>9781315631295</v>
      </c>
      <c r="E205" s="49">
        <v>9781612051475</v>
      </c>
      <c r="F205" s="47" t="s">
        <v>10516</v>
      </c>
      <c r="G205" s="50">
        <v>1</v>
      </c>
      <c r="H205" s="50" t="s">
        <v>9626</v>
      </c>
      <c r="I205" s="47" t="s">
        <v>10517</v>
      </c>
      <c r="J205" s="47" t="s">
        <v>10044</v>
      </c>
      <c r="K205" s="50">
        <v>2015</v>
      </c>
      <c r="L205" s="47" t="s">
        <v>10611</v>
      </c>
      <c r="M205" s="51" t="s">
        <v>10518</v>
      </c>
    </row>
    <row r="206" spans="1:13" ht="20.100000000000001" customHeight="1">
      <c r="A206" s="46">
        <v>1</v>
      </c>
      <c r="B206" s="47" t="s">
        <v>14</v>
      </c>
      <c r="C206" s="48" t="s">
        <v>10610</v>
      </c>
      <c r="D206" s="49">
        <v>9780203744086</v>
      </c>
      <c r="E206" s="49">
        <v>9780415854344</v>
      </c>
      <c r="F206" s="47" t="s">
        <v>10513</v>
      </c>
      <c r="G206" s="50">
        <v>1</v>
      </c>
      <c r="H206" s="50" t="s">
        <v>9626</v>
      </c>
      <c r="I206" s="47" t="s">
        <v>10514</v>
      </c>
      <c r="J206" s="47" t="s">
        <v>22</v>
      </c>
      <c r="K206" s="50">
        <v>2014</v>
      </c>
      <c r="L206" s="47" t="s">
        <v>10611</v>
      </c>
      <c r="M206" s="51" t="s">
        <v>10515</v>
      </c>
    </row>
    <row r="207" spans="1:13" ht="20.100000000000001" customHeight="1">
      <c r="A207" s="46">
        <v>3</v>
      </c>
      <c r="B207" s="47" t="s">
        <v>14</v>
      </c>
      <c r="C207" s="48" t="s">
        <v>10610</v>
      </c>
      <c r="D207" s="49">
        <v>9781315633152</v>
      </c>
      <c r="E207" s="49">
        <v>9781594518768</v>
      </c>
      <c r="F207" s="47" t="s">
        <v>10519</v>
      </c>
      <c r="G207" s="50">
        <v>1</v>
      </c>
      <c r="H207" s="50" t="s">
        <v>9626</v>
      </c>
      <c r="I207" s="47" t="s">
        <v>10520</v>
      </c>
      <c r="J207" s="47" t="s">
        <v>10044</v>
      </c>
      <c r="K207" s="50">
        <v>2013</v>
      </c>
      <c r="L207" s="47" t="s">
        <v>10611</v>
      </c>
      <c r="M207" s="51" t="s">
        <v>10521</v>
      </c>
    </row>
    <row r="208" spans="1:13" ht="20.100000000000001" customHeight="1">
      <c r="A208" s="46">
        <v>21</v>
      </c>
      <c r="B208" s="47" t="s">
        <v>14</v>
      </c>
      <c r="C208" s="48" t="s">
        <v>10620</v>
      </c>
      <c r="D208" s="49">
        <v>9781315423258</v>
      </c>
      <c r="E208" s="49">
        <v>9781598746778</v>
      </c>
      <c r="F208" s="47" t="s">
        <v>10602</v>
      </c>
      <c r="G208" s="50">
        <v>1</v>
      </c>
      <c r="H208" s="50" t="s">
        <v>9626</v>
      </c>
      <c r="I208" s="47" t="s">
        <v>10603</v>
      </c>
      <c r="J208" s="47" t="s">
        <v>10604</v>
      </c>
      <c r="K208" s="50">
        <v>2015</v>
      </c>
      <c r="L208" s="47" t="s">
        <v>10611</v>
      </c>
      <c r="M208" s="51" t="s">
        <v>10605</v>
      </c>
    </row>
    <row r="209" spans="1:13" ht="20.100000000000001" customHeight="1">
      <c r="A209" s="46">
        <v>20</v>
      </c>
      <c r="B209" s="47" t="s">
        <v>14</v>
      </c>
      <c r="C209" s="48" t="s">
        <v>10618</v>
      </c>
      <c r="D209" s="49">
        <v>9781315709673</v>
      </c>
      <c r="E209" s="49">
        <v>9781138891401</v>
      </c>
      <c r="F209" s="47" t="s">
        <v>10569</v>
      </c>
      <c r="G209" s="50">
        <v>1</v>
      </c>
      <c r="H209" s="50" t="s">
        <v>9626</v>
      </c>
      <c r="I209" s="47" t="s">
        <v>10570</v>
      </c>
      <c r="J209" s="47" t="s">
        <v>22</v>
      </c>
      <c r="K209" s="50">
        <v>2016</v>
      </c>
      <c r="L209" s="47" t="s">
        <v>10611</v>
      </c>
      <c r="M209" s="51" t="s">
        <v>10571</v>
      </c>
    </row>
    <row r="210" spans="1:13" ht="20.100000000000001" customHeight="1">
      <c r="A210" s="46">
        <v>21</v>
      </c>
      <c r="B210" s="47" t="s">
        <v>14</v>
      </c>
      <c r="C210" s="48" t="s">
        <v>10618</v>
      </c>
      <c r="D210" s="49">
        <v>9781315709659</v>
      </c>
      <c r="E210" s="49">
        <v>9781138891449</v>
      </c>
      <c r="F210" s="47" t="s">
        <v>10572</v>
      </c>
      <c r="G210" s="50">
        <v>1</v>
      </c>
      <c r="H210" s="50" t="s">
        <v>9626</v>
      </c>
      <c r="I210" s="47" t="s">
        <v>10573</v>
      </c>
      <c r="J210" s="47" t="s">
        <v>22</v>
      </c>
      <c r="K210" s="50">
        <v>2016</v>
      </c>
      <c r="L210" s="47" t="s">
        <v>10611</v>
      </c>
      <c r="M210" s="51" t="s">
        <v>10574</v>
      </c>
    </row>
    <row r="211" spans="1:13" ht="20.100000000000001" customHeight="1">
      <c r="A211" s="46">
        <v>22</v>
      </c>
      <c r="B211" s="47" t="s">
        <v>14</v>
      </c>
      <c r="C211" s="48" t="s">
        <v>10618</v>
      </c>
      <c r="D211" s="49">
        <v>9781315757568</v>
      </c>
      <c r="E211" s="49">
        <v>9781138796911</v>
      </c>
      <c r="F211" s="47" t="s">
        <v>10575</v>
      </c>
      <c r="G211" s="50">
        <v>1</v>
      </c>
      <c r="H211" s="50" t="s">
        <v>9626</v>
      </c>
      <c r="I211" s="47" t="s">
        <v>10576</v>
      </c>
      <c r="J211" s="47" t="s">
        <v>22</v>
      </c>
      <c r="K211" s="50">
        <v>2016</v>
      </c>
      <c r="L211" s="47" t="s">
        <v>10611</v>
      </c>
      <c r="M211" s="51" t="s">
        <v>10577</v>
      </c>
    </row>
    <row r="212" spans="1:13" ht="20.100000000000001" customHeight="1">
      <c r="A212" s="46">
        <v>28</v>
      </c>
      <c r="B212" s="47" t="s">
        <v>14</v>
      </c>
      <c r="C212" s="48" t="s">
        <v>10618</v>
      </c>
      <c r="D212" s="49">
        <v>9780203144459</v>
      </c>
      <c r="E212" s="49">
        <v>9780415682954</v>
      </c>
      <c r="F212" s="47" t="s">
        <v>10593</v>
      </c>
      <c r="G212" s="50">
        <v>1</v>
      </c>
      <c r="H212" s="50" t="s">
        <v>9626</v>
      </c>
      <c r="I212" s="47" t="s">
        <v>10594</v>
      </c>
      <c r="J212" s="47" t="s">
        <v>22</v>
      </c>
      <c r="K212" s="50">
        <v>2016</v>
      </c>
      <c r="L212" s="47" t="s">
        <v>10611</v>
      </c>
      <c r="M212" s="51" t="s">
        <v>10595</v>
      </c>
    </row>
    <row r="213" spans="1:13" ht="20.100000000000001" customHeight="1">
      <c r="A213" s="46">
        <v>23</v>
      </c>
      <c r="B213" s="47" t="s">
        <v>14</v>
      </c>
      <c r="C213" s="48" t="s">
        <v>10618</v>
      </c>
      <c r="D213" s="49">
        <v>9780203075999</v>
      </c>
      <c r="E213" s="49">
        <v>9780415658461</v>
      </c>
      <c r="F213" s="47" t="s">
        <v>10578</v>
      </c>
      <c r="G213" s="50">
        <v>1</v>
      </c>
      <c r="H213" s="50" t="s">
        <v>10579</v>
      </c>
      <c r="I213" s="47" t="s">
        <v>10580</v>
      </c>
      <c r="J213" s="47" t="s">
        <v>22</v>
      </c>
      <c r="K213" s="50">
        <v>2013</v>
      </c>
      <c r="L213" s="47" t="s">
        <v>10611</v>
      </c>
      <c r="M213" s="51" t="s">
        <v>10581</v>
      </c>
    </row>
    <row r="214" spans="1:13" ht="20.100000000000001" customHeight="1">
      <c r="A214" s="46">
        <v>5</v>
      </c>
      <c r="B214" s="47" t="s">
        <v>14</v>
      </c>
      <c r="C214" s="48" t="s">
        <v>10613</v>
      </c>
      <c r="D214" s="49">
        <v>9780203104569</v>
      </c>
      <c r="E214" s="49">
        <v>9780415624473</v>
      </c>
      <c r="F214" s="47" t="s">
        <v>10525</v>
      </c>
      <c r="G214" s="50">
        <v>1</v>
      </c>
      <c r="H214" s="50" t="s">
        <v>9626</v>
      </c>
      <c r="I214" s="47" t="s">
        <v>10526</v>
      </c>
      <c r="J214" s="47" t="s">
        <v>22</v>
      </c>
      <c r="K214" s="50">
        <v>2014</v>
      </c>
      <c r="L214" s="47" t="s">
        <v>10611</v>
      </c>
      <c r="M214" s="51" t="s">
        <v>10527</v>
      </c>
    </row>
    <row r="215" spans="1:13" ht="20.100000000000001" customHeight="1">
      <c r="A215" s="46">
        <v>4</v>
      </c>
      <c r="B215" s="47" t="s">
        <v>14</v>
      </c>
      <c r="C215" s="48" t="s">
        <v>10613</v>
      </c>
      <c r="D215" s="49">
        <v>9781315704241</v>
      </c>
      <c r="E215" s="49">
        <v>9781138138193</v>
      </c>
      <c r="F215" s="47" t="s">
        <v>10522</v>
      </c>
      <c r="G215" s="50">
        <v>1</v>
      </c>
      <c r="H215" s="50" t="s">
        <v>9648</v>
      </c>
      <c r="I215" s="47" t="s">
        <v>10523</v>
      </c>
      <c r="J215" s="47" t="s">
        <v>22</v>
      </c>
      <c r="K215" s="50">
        <v>2013</v>
      </c>
      <c r="L215" s="47" t="s">
        <v>10611</v>
      </c>
      <c r="M215" s="51" t="s">
        <v>10524</v>
      </c>
    </row>
    <row r="216" spans="1:13" ht="20.100000000000001" customHeight="1">
      <c r="A216" s="46">
        <v>13</v>
      </c>
      <c r="B216" s="47" t="s">
        <v>14</v>
      </c>
      <c r="C216" s="48" t="s">
        <v>10617</v>
      </c>
      <c r="D216" s="49">
        <v>9781315646572</v>
      </c>
      <c r="E216" s="49">
        <v>9781138182219</v>
      </c>
      <c r="F216" s="47" t="s">
        <v>10549</v>
      </c>
      <c r="G216" s="50">
        <v>1</v>
      </c>
      <c r="H216" s="50" t="s">
        <v>9626</v>
      </c>
      <c r="I216" s="47" t="s">
        <v>10550</v>
      </c>
      <c r="J216" s="47" t="s">
        <v>22</v>
      </c>
      <c r="K216" s="50">
        <v>2016</v>
      </c>
      <c r="L216" s="47" t="s">
        <v>10611</v>
      </c>
      <c r="M216" s="51" t="s">
        <v>10551</v>
      </c>
    </row>
    <row r="217" spans="1:13" ht="20.100000000000001" customHeight="1">
      <c r="A217" s="46">
        <v>29</v>
      </c>
      <c r="B217" s="47" t="s">
        <v>14</v>
      </c>
      <c r="C217" s="48" t="s">
        <v>10617</v>
      </c>
      <c r="D217" s="49">
        <v>9781315762999</v>
      </c>
      <c r="E217" s="49">
        <v>9781138791169</v>
      </c>
      <c r="F217" s="47" t="s">
        <v>10596</v>
      </c>
      <c r="G217" s="50">
        <v>1</v>
      </c>
      <c r="H217" s="50" t="s">
        <v>9626</v>
      </c>
      <c r="I217" s="47" t="s">
        <v>10597</v>
      </c>
      <c r="J217" s="47" t="s">
        <v>22</v>
      </c>
      <c r="K217" s="50">
        <v>2016</v>
      </c>
      <c r="L217" s="47" t="s">
        <v>10611</v>
      </c>
      <c r="M217" s="51" t="s">
        <v>10598</v>
      </c>
    </row>
    <row r="218" spans="1:13" ht="20.100000000000001" customHeight="1">
      <c r="A218" s="46">
        <v>32</v>
      </c>
      <c r="B218" s="47" t="s">
        <v>14</v>
      </c>
      <c r="C218" s="48" t="s">
        <v>10617</v>
      </c>
      <c r="D218" s="49">
        <v>9781315675978</v>
      </c>
      <c r="E218" s="49">
        <v>9781612058566</v>
      </c>
      <c r="F218" s="47" t="s">
        <v>10606</v>
      </c>
      <c r="G218" s="50">
        <v>1</v>
      </c>
      <c r="H218" s="50" t="s">
        <v>9648</v>
      </c>
      <c r="I218" s="47" t="s">
        <v>10607</v>
      </c>
      <c r="J218" s="47" t="s">
        <v>22</v>
      </c>
      <c r="K218" s="50">
        <v>2016</v>
      </c>
      <c r="L218" s="47" t="s">
        <v>10611</v>
      </c>
      <c r="M218" s="51" t="s">
        <v>10608</v>
      </c>
    </row>
    <row r="219" spans="1:13" ht="20.100000000000001" customHeight="1">
      <c r="A219" s="52">
        <v>30</v>
      </c>
      <c r="B219" s="53" t="s">
        <v>14</v>
      </c>
      <c r="C219" s="54" t="s">
        <v>10617</v>
      </c>
      <c r="D219" s="55">
        <v>9781315774428</v>
      </c>
      <c r="E219" s="55">
        <v>9780415834490</v>
      </c>
      <c r="F219" s="53" t="s">
        <v>10599</v>
      </c>
      <c r="G219" s="56">
        <v>1</v>
      </c>
      <c r="H219" s="56" t="s">
        <v>9626</v>
      </c>
      <c r="I219" s="53" t="s">
        <v>10600</v>
      </c>
      <c r="J219" s="53" t="s">
        <v>22</v>
      </c>
      <c r="K219" s="56">
        <v>2014</v>
      </c>
      <c r="L219" s="53" t="s">
        <v>10611</v>
      </c>
      <c r="M219" s="57" t="s">
        <v>10601</v>
      </c>
    </row>
  </sheetData>
  <phoneticPr fontId="2" type="noConversion"/>
  <conditionalFormatting sqref="D2:D62">
    <cfRule type="duplicateValues" dxfId="101" priority="4"/>
    <cfRule type="duplicateValues" dxfId="100" priority="5"/>
    <cfRule type="duplicateValues" dxfId="99" priority="6"/>
    <cfRule type="duplicateValues" dxfId="98" priority="7"/>
  </conditionalFormatting>
  <conditionalFormatting sqref="D188:D219">
    <cfRule type="duplicateValues" dxfId="97" priority="1"/>
    <cfRule type="duplicateValues" dxfId="96" priority="2"/>
  </conditionalFormatting>
  <conditionalFormatting sqref="E188:E219">
    <cfRule type="duplicateValues" dxfId="95" priority="3"/>
  </conditionalFormatting>
  <hyperlinks>
    <hyperlink ref="M2" r:id="rId1" xr:uid="{00000000-0004-0000-0700-000000000000}"/>
    <hyperlink ref="M3" r:id="rId2" xr:uid="{00000000-0004-0000-0700-000001000000}"/>
    <hyperlink ref="M4" r:id="rId3" xr:uid="{00000000-0004-0000-0700-000002000000}"/>
    <hyperlink ref="M5" r:id="rId4" xr:uid="{00000000-0004-0000-0700-000003000000}"/>
    <hyperlink ref="M6" r:id="rId5" xr:uid="{00000000-0004-0000-0700-000004000000}"/>
    <hyperlink ref="M7" r:id="rId6" xr:uid="{00000000-0004-0000-0700-000005000000}"/>
    <hyperlink ref="M8" r:id="rId7" xr:uid="{00000000-0004-0000-0700-000006000000}"/>
    <hyperlink ref="M9" r:id="rId8" xr:uid="{00000000-0004-0000-0700-000007000000}"/>
    <hyperlink ref="M10" r:id="rId9" xr:uid="{00000000-0004-0000-0700-000008000000}"/>
    <hyperlink ref="M11" r:id="rId10" xr:uid="{00000000-0004-0000-0700-000009000000}"/>
    <hyperlink ref="M12" r:id="rId11" xr:uid="{00000000-0004-0000-0700-00000A000000}"/>
    <hyperlink ref="M13" r:id="rId12" xr:uid="{00000000-0004-0000-0700-00000B000000}"/>
    <hyperlink ref="M14" r:id="rId13" xr:uid="{00000000-0004-0000-0700-00000C000000}"/>
    <hyperlink ref="M15" r:id="rId14" xr:uid="{00000000-0004-0000-0700-00000D000000}"/>
    <hyperlink ref="M16" r:id="rId15" xr:uid="{00000000-0004-0000-0700-00000E000000}"/>
    <hyperlink ref="M17" r:id="rId16" xr:uid="{00000000-0004-0000-0700-00000F000000}"/>
    <hyperlink ref="M18" r:id="rId17" xr:uid="{00000000-0004-0000-0700-000010000000}"/>
    <hyperlink ref="M19" r:id="rId18" xr:uid="{00000000-0004-0000-0700-000011000000}"/>
    <hyperlink ref="M20" r:id="rId19" xr:uid="{00000000-0004-0000-0700-000012000000}"/>
    <hyperlink ref="M21" r:id="rId20" xr:uid="{00000000-0004-0000-0700-000013000000}"/>
    <hyperlink ref="M22" r:id="rId21" xr:uid="{00000000-0004-0000-0700-000014000000}"/>
    <hyperlink ref="M23" r:id="rId22" xr:uid="{00000000-0004-0000-0700-000015000000}"/>
    <hyperlink ref="M24" r:id="rId23" xr:uid="{00000000-0004-0000-0700-000016000000}"/>
    <hyperlink ref="M25" r:id="rId24" xr:uid="{00000000-0004-0000-0700-000017000000}"/>
    <hyperlink ref="M26" r:id="rId25" xr:uid="{00000000-0004-0000-0700-000018000000}"/>
    <hyperlink ref="M27" r:id="rId26" xr:uid="{00000000-0004-0000-0700-000019000000}"/>
    <hyperlink ref="M28" r:id="rId27" xr:uid="{00000000-0004-0000-0700-00001A000000}"/>
    <hyperlink ref="M29" r:id="rId28" xr:uid="{00000000-0004-0000-0700-00001B000000}"/>
    <hyperlink ref="M30" r:id="rId29" xr:uid="{00000000-0004-0000-0700-00001C000000}"/>
    <hyperlink ref="M31" r:id="rId30" xr:uid="{00000000-0004-0000-0700-00001D000000}"/>
    <hyperlink ref="M32" r:id="rId31" xr:uid="{00000000-0004-0000-0700-00001E000000}"/>
    <hyperlink ref="M45" r:id="rId32" xr:uid="{00000000-0004-0000-0700-00001F000000}"/>
    <hyperlink ref="M46" r:id="rId33" xr:uid="{00000000-0004-0000-0700-000020000000}"/>
    <hyperlink ref="M47" r:id="rId34" xr:uid="{00000000-0004-0000-0700-000021000000}"/>
    <hyperlink ref="M39" r:id="rId35" xr:uid="{00000000-0004-0000-0700-000022000000}"/>
    <hyperlink ref="M33" r:id="rId36" xr:uid="{00000000-0004-0000-0700-000023000000}"/>
    <hyperlink ref="M40" r:id="rId37" xr:uid="{00000000-0004-0000-0700-000024000000}"/>
    <hyperlink ref="M34" r:id="rId38" xr:uid="{00000000-0004-0000-0700-000025000000}"/>
    <hyperlink ref="M41" r:id="rId39" xr:uid="{00000000-0004-0000-0700-000026000000}"/>
    <hyperlink ref="M35" r:id="rId40" xr:uid="{00000000-0004-0000-0700-000027000000}"/>
    <hyperlink ref="M36" r:id="rId41" xr:uid="{00000000-0004-0000-0700-000028000000}"/>
    <hyperlink ref="M42" r:id="rId42" xr:uid="{00000000-0004-0000-0700-000029000000}"/>
    <hyperlink ref="M43" r:id="rId43" xr:uid="{00000000-0004-0000-0700-00002A000000}"/>
    <hyperlink ref="M44" r:id="rId44" xr:uid="{00000000-0004-0000-0700-00002B000000}"/>
    <hyperlink ref="M48" r:id="rId45" xr:uid="{00000000-0004-0000-0700-00002C000000}"/>
    <hyperlink ref="M37" r:id="rId46" xr:uid="{00000000-0004-0000-0700-00002D000000}"/>
    <hyperlink ref="M49" r:id="rId47" xr:uid="{00000000-0004-0000-0700-00002E000000}"/>
    <hyperlink ref="M38" r:id="rId48" xr:uid="{00000000-0004-0000-0700-00002F000000}"/>
    <hyperlink ref="M50" r:id="rId49" xr:uid="{00000000-0004-0000-0700-000030000000}"/>
    <hyperlink ref="M51" r:id="rId50" xr:uid="{00000000-0004-0000-0700-000031000000}"/>
    <hyperlink ref="M52" r:id="rId51" xr:uid="{00000000-0004-0000-0700-000032000000}"/>
    <hyperlink ref="M53" r:id="rId52" xr:uid="{00000000-0004-0000-0700-000033000000}"/>
    <hyperlink ref="M54" r:id="rId53" xr:uid="{00000000-0004-0000-0700-000034000000}"/>
    <hyperlink ref="M55" r:id="rId54" xr:uid="{00000000-0004-0000-0700-000035000000}"/>
    <hyperlink ref="M56" r:id="rId55" xr:uid="{00000000-0004-0000-0700-000036000000}"/>
    <hyperlink ref="M57" r:id="rId56" xr:uid="{00000000-0004-0000-0700-000037000000}"/>
    <hyperlink ref="M58" r:id="rId57" xr:uid="{00000000-0004-0000-0700-000038000000}"/>
    <hyperlink ref="M59" r:id="rId58" xr:uid="{00000000-0004-0000-0700-000039000000}"/>
    <hyperlink ref="M63" r:id="rId59" xr:uid="{00000000-0004-0000-0700-00003A000000}"/>
    <hyperlink ref="M61" r:id="rId60" xr:uid="{00000000-0004-0000-0700-00003B000000}"/>
    <hyperlink ref="M62" r:id="rId61" xr:uid="{00000000-0004-0000-0700-00003C000000}"/>
    <hyperlink ref="M64" r:id="rId62" xr:uid="{00000000-0004-0000-0700-00003D000000}"/>
    <hyperlink ref="M65" r:id="rId63" xr:uid="{00000000-0004-0000-0700-00003E000000}"/>
    <hyperlink ref="M66" r:id="rId64" xr:uid="{00000000-0004-0000-0700-00003F000000}"/>
    <hyperlink ref="M67" r:id="rId65" xr:uid="{00000000-0004-0000-0700-000040000000}"/>
    <hyperlink ref="M72" r:id="rId66" xr:uid="{00000000-0004-0000-0700-000041000000}"/>
    <hyperlink ref="M74" r:id="rId67" xr:uid="{00000000-0004-0000-0700-000042000000}"/>
    <hyperlink ref="M75" r:id="rId68" xr:uid="{00000000-0004-0000-0700-000043000000}"/>
    <hyperlink ref="M68" r:id="rId69" xr:uid="{00000000-0004-0000-0700-000044000000}"/>
    <hyperlink ref="M73" r:id="rId70" xr:uid="{00000000-0004-0000-0700-000045000000}"/>
    <hyperlink ref="M69" r:id="rId71" xr:uid="{00000000-0004-0000-0700-000046000000}"/>
    <hyperlink ref="M70" r:id="rId72" xr:uid="{00000000-0004-0000-0700-000047000000}"/>
    <hyperlink ref="M77" r:id="rId73" xr:uid="{00000000-0004-0000-0700-000048000000}"/>
    <hyperlink ref="M76" r:id="rId74" xr:uid="{00000000-0004-0000-0700-000049000000}"/>
    <hyperlink ref="M71" r:id="rId75" xr:uid="{00000000-0004-0000-0700-00004A000000}"/>
    <hyperlink ref="M78" r:id="rId76" xr:uid="{00000000-0004-0000-0700-00004B000000}"/>
    <hyperlink ref="M79" r:id="rId77" xr:uid="{00000000-0004-0000-0700-00004C000000}"/>
    <hyperlink ref="M80" r:id="rId78" xr:uid="{00000000-0004-0000-0700-00004D000000}"/>
    <hyperlink ref="M81" r:id="rId79" xr:uid="{00000000-0004-0000-0700-00004E000000}"/>
    <hyperlink ref="M82" r:id="rId80" xr:uid="{00000000-0004-0000-0700-00004F000000}"/>
    <hyperlink ref="M84" r:id="rId81" xr:uid="{00000000-0004-0000-0700-000050000000}"/>
    <hyperlink ref="M83" r:id="rId82" xr:uid="{00000000-0004-0000-0700-000051000000}"/>
    <hyperlink ref="M85" r:id="rId83" xr:uid="{00000000-0004-0000-0700-000052000000}"/>
    <hyperlink ref="M86" r:id="rId84" xr:uid="{00000000-0004-0000-0700-000053000000}"/>
    <hyperlink ref="M88" r:id="rId85" xr:uid="{00000000-0004-0000-0700-000054000000}"/>
    <hyperlink ref="M89" r:id="rId86" xr:uid="{00000000-0004-0000-0700-000055000000}"/>
    <hyperlink ref="M87" r:id="rId87" xr:uid="{00000000-0004-0000-0700-000056000000}"/>
    <hyperlink ref="M90" r:id="rId88" xr:uid="{00000000-0004-0000-0700-000057000000}"/>
    <hyperlink ref="M91" r:id="rId89" xr:uid="{00000000-0004-0000-0700-000058000000}"/>
    <hyperlink ref="M92" r:id="rId90" xr:uid="{00000000-0004-0000-0700-000059000000}"/>
    <hyperlink ref="M93" r:id="rId91" xr:uid="{00000000-0004-0000-0700-00005A000000}"/>
    <hyperlink ref="M94" r:id="rId92" xr:uid="{00000000-0004-0000-0700-00005B000000}"/>
    <hyperlink ref="M96" r:id="rId93" xr:uid="{00000000-0004-0000-0700-00005C000000}"/>
    <hyperlink ref="M97" r:id="rId94" xr:uid="{00000000-0004-0000-0700-00005D000000}"/>
    <hyperlink ref="M98" r:id="rId95" xr:uid="{00000000-0004-0000-0700-00005E000000}"/>
    <hyperlink ref="M99" r:id="rId96" xr:uid="{00000000-0004-0000-0700-00005F000000}"/>
    <hyperlink ref="M100" r:id="rId97" xr:uid="{00000000-0004-0000-0700-000060000000}"/>
    <hyperlink ref="M95" r:id="rId98" xr:uid="{00000000-0004-0000-0700-000061000000}"/>
    <hyperlink ref="M101" r:id="rId99" xr:uid="{00000000-0004-0000-0700-000062000000}"/>
    <hyperlink ref="M104" r:id="rId100" xr:uid="{00000000-0004-0000-0700-000063000000}"/>
    <hyperlink ref="M105" r:id="rId101" xr:uid="{00000000-0004-0000-0700-000064000000}"/>
    <hyperlink ref="M106" r:id="rId102" xr:uid="{00000000-0004-0000-0700-000065000000}"/>
    <hyperlink ref="M107" r:id="rId103" xr:uid="{00000000-0004-0000-0700-000066000000}"/>
    <hyperlink ref="M108" r:id="rId104" xr:uid="{00000000-0004-0000-0700-000067000000}"/>
    <hyperlink ref="M109" r:id="rId105" xr:uid="{00000000-0004-0000-0700-000068000000}"/>
    <hyperlink ref="M110" r:id="rId106" xr:uid="{00000000-0004-0000-0700-000069000000}"/>
    <hyperlink ref="M111" r:id="rId107" xr:uid="{00000000-0004-0000-0700-00006A000000}"/>
    <hyperlink ref="M112" r:id="rId108" xr:uid="{00000000-0004-0000-0700-00006B000000}"/>
    <hyperlink ref="M113" r:id="rId109" xr:uid="{00000000-0004-0000-0700-00006C000000}"/>
    <hyperlink ref="M114" r:id="rId110" xr:uid="{00000000-0004-0000-0700-00006D000000}"/>
    <hyperlink ref="M115" r:id="rId111" xr:uid="{00000000-0004-0000-0700-00006E000000}"/>
    <hyperlink ref="M116" r:id="rId112" xr:uid="{00000000-0004-0000-0700-00006F000000}"/>
    <hyperlink ref="M117" r:id="rId113" xr:uid="{00000000-0004-0000-0700-000070000000}"/>
    <hyperlink ref="M118" r:id="rId114" xr:uid="{00000000-0004-0000-0700-000071000000}"/>
    <hyperlink ref="M119" r:id="rId115" xr:uid="{00000000-0004-0000-0700-000072000000}"/>
    <hyperlink ref="M120" r:id="rId116" xr:uid="{00000000-0004-0000-0700-000073000000}"/>
    <hyperlink ref="M121" r:id="rId117" xr:uid="{00000000-0004-0000-0700-000074000000}"/>
    <hyperlink ref="M122" r:id="rId118" xr:uid="{00000000-0004-0000-0700-000075000000}"/>
    <hyperlink ref="M123" r:id="rId119" xr:uid="{00000000-0004-0000-0700-000076000000}"/>
    <hyperlink ref="M124" r:id="rId120" xr:uid="{00000000-0004-0000-0700-000077000000}"/>
    <hyperlink ref="M126" r:id="rId121" xr:uid="{00000000-0004-0000-0700-000078000000}"/>
    <hyperlink ref="M125" r:id="rId122" xr:uid="{00000000-0004-0000-0700-000079000000}"/>
    <hyperlink ref="M127" r:id="rId123" xr:uid="{00000000-0004-0000-0700-00007A000000}"/>
    <hyperlink ref="M128" r:id="rId124" xr:uid="{00000000-0004-0000-0700-00007B000000}"/>
    <hyperlink ref="M129" r:id="rId125" xr:uid="{00000000-0004-0000-0700-00007C000000}"/>
    <hyperlink ref="M130" r:id="rId126" xr:uid="{00000000-0004-0000-0700-00007D000000}"/>
    <hyperlink ref="M131" r:id="rId127" xr:uid="{00000000-0004-0000-0700-00007E000000}"/>
    <hyperlink ref="M132" r:id="rId128" xr:uid="{00000000-0004-0000-0700-00007F000000}"/>
    <hyperlink ref="M147" r:id="rId129" xr:uid="{00000000-0004-0000-0700-000080000000}"/>
    <hyperlink ref="M148" r:id="rId130" xr:uid="{00000000-0004-0000-0700-000081000000}"/>
    <hyperlink ref="M156" r:id="rId131" xr:uid="{00000000-0004-0000-0700-000082000000}"/>
    <hyperlink ref="M157" r:id="rId132" xr:uid="{00000000-0004-0000-0700-000083000000}"/>
    <hyperlink ref="M158" r:id="rId133" xr:uid="{00000000-0004-0000-0700-000084000000}"/>
    <hyperlink ref="M133" r:id="rId134" xr:uid="{00000000-0004-0000-0700-000085000000}"/>
    <hyperlink ref="M149" r:id="rId135" xr:uid="{00000000-0004-0000-0700-000086000000}"/>
    <hyperlink ref="M134" r:id="rId136" xr:uid="{00000000-0004-0000-0700-000087000000}"/>
    <hyperlink ref="M150" r:id="rId137" xr:uid="{00000000-0004-0000-0700-000088000000}"/>
    <hyperlink ref="M135" r:id="rId138" xr:uid="{00000000-0004-0000-0700-000089000000}"/>
    <hyperlink ref="M151" r:id="rId139" xr:uid="{00000000-0004-0000-0700-00008A000000}"/>
    <hyperlink ref="M136" r:id="rId140" xr:uid="{00000000-0004-0000-0700-00008B000000}"/>
    <hyperlink ref="M159" r:id="rId141" xr:uid="{00000000-0004-0000-0700-00008C000000}"/>
    <hyperlink ref="M152" r:id="rId142" xr:uid="{00000000-0004-0000-0700-00008D000000}"/>
    <hyperlink ref="M137" r:id="rId143" xr:uid="{00000000-0004-0000-0700-00008E000000}"/>
    <hyperlink ref="M138" r:id="rId144" xr:uid="{00000000-0004-0000-0700-00008F000000}"/>
    <hyperlink ref="M139" r:id="rId145" xr:uid="{00000000-0004-0000-0700-000090000000}"/>
    <hyperlink ref="M102" r:id="rId146" xr:uid="{00000000-0004-0000-0700-000091000000}"/>
    <hyperlink ref="M140" r:id="rId147" xr:uid="{00000000-0004-0000-0700-000092000000}"/>
    <hyperlink ref="M141" r:id="rId148" xr:uid="{00000000-0004-0000-0700-000093000000}"/>
    <hyperlink ref="M142" r:id="rId149" xr:uid="{00000000-0004-0000-0700-000094000000}"/>
    <hyperlink ref="M143" r:id="rId150" xr:uid="{00000000-0004-0000-0700-000095000000}"/>
    <hyperlink ref="M144" r:id="rId151" xr:uid="{00000000-0004-0000-0700-000096000000}"/>
    <hyperlink ref="M153" r:id="rId152" xr:uid="{00000000-0004-0000-0700-000097000000}"/>
    <hyperlink ref="M145" r:id="rId153" xr:uid="{00000000-0004-0000-0700-000098000000}"/>
    <hyperlink ref="M160" r:id="rId154" xr:uid="{00000000-0004-0000-0700-000099000000}"/>
    <hyperlink ref="M154" r:id="rId155" xr:uid="{00000000-0004-0000-0700-00009A000000}"/>
    <hyperlink ref="M146" r:id="rId156" xr:uid="{00000000-0004-0000-0700-00009B000000}"/>
    <hyperlink ref="M155" r:id="rId157" xr:uid="{00000000-0004-0000-0700-00009C000000}"/>
    <hyperlink ref="M103" r:id="rId158" xr:uid="{00000000-0004-0000-0700-00009D000000}"/>
    <hyperlink ref="M161" r:id="rId159" xr:uid="{00000000-0004-0000-0700-00009E000000}"/>
    <hyperlink ref="M162" r:id="rId160" xr:uid="{00000000-0004-0000-0700-00009F000000}"/>
    <hyperlink ref="M164" r:id="rId161" xr:uid="{00000000-0004-0000-0700-0000A0000000}"/>
    <hyperlink ref="M163" r:id="rId162" xr:uid="{00000000-0004-0000-0700-0000A1000000}"/>
    <hyperlink ref="M165" r:id="rId163" xr:uid="{00000000-0004-0000-0700-0000A2000000}"/>
    <hyperlink ref="M166" r:id="rId164" xr:uid="{00000000-0004-0000-0700-0000A3000000}"/>
    <hyperlink ref="M167" r:id="rId165" xr:uid="{00000000-0004-0000-0700-0000A4000000}"/>
    <hyperlink ref="M168" r:id="rId166" xr:uid="{00000000-0004-0000-0700-0000A5000000}"/>
    <hyperlink ref="M169" r:id="rId167" xr:uid="{00000000-0004-0000-0700-0000A6000000}"/>
    <hyperlink ref="M170" r:id="rId168" xr:uid="{00000000-0004-0000-0700-0000A7000000}"/>
    <hyperlink ref="M172" r:id="rId169" xr:uid="{00000000-0004-0000-0700-0000A8000000}"/>
    <hyperlink ref="M173" r:id="rId170" xr:uid="{00000000-0004-0000-0700-0000A9000000}"/>
    <hyperlink ref="M174" r:id="rId171" xr:uid="{00000000-0004-0000-0700-0000AA000000}"/>
    <hyperlink ref="M178" r:id="rId172" xr:uid="{00000000-0004-0000-0700-0000AB000000}"/>
    <hyperlink ref="M185" r:id="rId173" xr:uid="{00000000-0004-0000-0700-0000AC000000}"/>
    <hyperlink ref="M179" r:id="rId174" xr:uid="{00000000-0004-0000-0700-0000AD000000}"/>
    <hyperlink ref="M175" r:id="rId175" xr:uid="{00000000-0004-0000-0700-0000AE000000}"/>
    <hyperlink ref="M180" r:id="rId176" xr:uid="{00000000-0004-0000-0700-0000AF000000}"/>
    <hyperlink ref="M181" r:id="rId177" xr:uid="{00000000-0004-0000-0700-0000B0000000}"/>
    <hyperlink ref="M182" r:id="rId178" xr:uid="{00000000-0004-0000-0700-0000B1000000}"/>
    <hyperlink ref="M183" r:id="rId179" xr:uid="{00000000-0004-0000-0700-0000B2000000}"/>
    <hyperlink ref="M184" r:id="rId180" xr:uid="{00000000-0004-0000-0700-0000B3000000}"/>
    <hyperlink ref="M177" r:id="rId181" xr:uid="{00000000-0004-0000-0700-0000B4000000}"/>
    <hyperlink ref="M176" r:id="rId182" xr:uid="{00000000-0004-0000-0700-0000B5000000}"/>
    <hyperlink ref="M206" r:id="rId183" xr:uid="{00000000-0004-0000-0700-0000B6000000}"/>
    <hyperlink ref="M205" r:id="rId184" xr:uid="{00000000-0004-0000-0700-0000B7000000}"/>
    <hyperlink ref="M207" r:id="rId185" xr:uid="{00000000-0004-0000-0700-0000B8000000}"/>
    <hyperlink ref="M215" r:id="rId186" xr:uid="{00000000-0004-0000-0700-0000B9000000}"/>
    <hyperlink ref="M214" r:id="rId187" xr:uid="{00000000-0004-0000-0700-0000BA000000}"/>
    <hyperlink ref="M189" r:id="rId188" xr:uid="{00000000-0004-0000-0700-0000BB000000}"/>
    <hyperlink ref="M196" r:id="rId189" xr:uid="{00000000-0004-0000-0700-0000BC000000}"/>
    <hyperlink ref="M197" r:id="rId190" xr:uid="{00000000-0004-0000-0700-0000BD000000}"/>
    <hyperlink ref="M198" r:id="rId191" xr:uid="{00000000-0004-0000-0700-0000BE000000}"/>
    <hyperlink ref="M190" r:id="rId192" xr:uid="{00000000-0004-0000-0700-0000BF000000}"/>
    <hyperlink ref="M199" r:id="rId193" xr:uid="{00000000-0004-0000-0700-0000C0000000}"/>
    <hyperlink ref="M204" r:id="rId194" xr:uid="{00000000-0004-0000-0700-0000C1000000}"/>
    <hyperlink ref="M216" r:id="rId195" xr:uid="{00000000-0004-0000-0700-0000C2000000}"/>
    <hyperlink ref="M202" r:id="rId196" xr:uid="{00000000-0004-0000-0700-0000C3000000}"/>
    <hyperlink ref="M200" r:id="rId197" xr:uid="{00000000-0004-0000-0700-0000C4000000}"/>
    <hyperlink ref="M203" r:id="rId198" xr:uid="{00000000-0004-0000-0700-0000C5000000}"/>
    <hyperlink ref="M188" r:id="rId199" xr:uid="{00000000-0004-0000-0700-0000C6000000}"/>
    <hyperlink ref="M191" r:id="rId200" xr:uid="{00000000-0004-0000-0700-0000C7000000}"/>
    <hyperlink ref="M192" r:id="rId201" xr:uid="{00000000-0004-0000-0700-0000C8000000}"/>
    <hyperlink ref="M209" r:id="rId202" xr:uid="{00000000-0004-0000-0700-0000C9000000}"/>
    <hyperlink ref="M210" r:id="rId203" xr:uid="{00000000-0004-0000-0700-0000CA000000}"/>
    <hyperlink ref="M211" r:id="rId204" xr:uid="{00000000-0004-0000-0700-0000CB000000}"/>
    <hyperlink ref="M213" r:id="rId205" xr:uid="{00000000-0004-0000-0700-0000CC000000}"/>
    <hyperlink ref="M201" r:id="rId206" xr:uid="{00000000-0004-0000-0700-0000CD000000}"/>
    <hyperlink ref="M193" r:id="rId207" xr:uid="{00000000-0004-0000-0700-0000CE000000}"/>
    <hyperlink ref="M194" r:id="rId208" xr:uid="{00000000-0004-0000-0700-0000CF000000}"/>
    <hyperlink ref="M195" r:id="rId209" xr:uid="{00000000-0004-0000-0700-0000D0000000}"/>
    <hyperlink ref="M212" r:id="rId210" xr:uid="{00000000-0004-0000-0700-0000D1000000}"/>
    <hyperlink ref="M217" r:id="rId211" xr:uid="{00000000-0004-0000-0700-0000D2000000}"/>
    <hyperlink ref="M219" r:id="rId212" xr:uid="{00000000-0004-0000-0700-0000D3000000}"/>
    <hyperlink ref="M208" r:id="rId213" xr:uid="{00000000-0004-0000-0700-0000D4000000}"/>
    <hyperlink ref="M218" r:id="rId214" xr:uid="{00000000-0004-0000-0700-0000D5000000}"/>
  </hyperlinks>
  <pageMargins left="0.7" right="0.7" top="0.75" bottom="0.75" header="0.3" footer="0.3"/>
  <pageSetup paperSize="9" orientation="portrait" r:id="rId215"/>
  <tableParts count="2">
    <tablePart r:id="rId216"/>
    <tablePart r:id="rId21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6"/>
  <sheetViews>
    <sheetView topLeftCell="C1" workbookViewId="0">
      <selection activeCell="F17" sqref="F17"/>
    </sheetView>
  </sheetViews>
  <sheetFormatPr defaultColWidth="8.88671875" defaultRowHeight="16.350000000000001" customHeight="1"/>
  <cols>
    <col min="1" max="1" width="4.44140625" style="106" hidden="1" customWidth="1"/>
    <col min="2" max="2" width="6.77734375" style="107" hidden="1" customWidth="1"/>
    <col min="3" max="3" width="21.21875" style="107" customWidth="1"/>
    <col min="4" max="5" width="12.21875" style="106" hidden="1" customWidth="1"/>
    <col min="6" max="6" width="66" style="112" customWidth="1"/>
    <col min="7" max="8" width="4.44140625" style="106" hidden="1" customWidth="1"/>
    <col min="9" max="9" width="27.88671875" style="107" bestFit="1" customWidth="1"/>
    <col min="10" max="10" width="8.21875" style="107" hidden="1" customWidth="1"/>
    <col min="11" max="11" width="8.77734375" style="106" customWidth="1"/>
    <col min="12" max="12" width="9.44140625" style="113" hidden="1" customWidth="1"/>
    <col min="13" max="13" width="7.21875" style="110" hidden="1" customWidth="1"/>
    <col min="14" max="14" width="47.33203125" style="114" bestFit="1" customWidth="1"/>
    <col min="15" max="19" width="8.88671875" style="110"/>
    <col min="20" max="256" width="8.88671875" style="99"/>
    <col min="257" max="257" width="4.44140625" style="99" customWidth="1"/>
    <col min="258" max="258" width="6.77734375" style="99" customWidth="1"/>
    <col min="259" max="259" width="11" style="99" customWidth="1"/>
    <col min="260" max="261" width="12.21875" style="99" customWidth="1"/>
    <col min="262" max="262" width="43.44140625" style="99" customWidth="1"/>
    <col min="263" max="264" width="4.44140625" style="99" customWidth="1"/>
    <col min="265" max="265" width="10.77734375" style="99" customWidth="1"/>
    <col min="266" max="266" width="8.21875" style="99" customWidth="1"/>
    <col min="267" max="267" width="6.33203125" style="99" customWidth="1"/>
    <col min="268" max="268" width="9.44140625" style="99" customWidth="1"/>
    <col min="269" max="269" width="7.21875" style="99" customWidth="1"/>
    <col min="270" max="270" width="25.21875" style="99" customWidth="1"/>
    <col min="271" max="512" width="8.88671875" style="99"/>
    <col min="513" max="513" width="4.44140625" style="99" customWidth="1"/>
    <col min="514" max="514" width="6.77734375" style="99" customWidth="1"/>
    <col min="515" max="515" width="11" style="99" customWidth="1"/>
    <col min="516" max="517" width="12.21875" style="99" customWidth="1"/>
    <col min="518" max="518" width="43.44140625" style="99" customWidth="1"/>
    <col min="519" max="520" width="4.44140625" style="99" customWidth="1"/>
    <col min="521" max="521" width="10.77734375" style="99" customWidth="1"/>
    <col min="522" max="522" width="8.21875" style="99" customWidth="1"/>
    <col min="523" max="523" width="6.33203125" style="99" customWidth="1"/>
    <col min="524" max="524" width="9.44140625" style="99" customWidth="1"/>
    <col min="525" max="525" width="7.21875" style="99" customWidth="1"/>
    <col min="526" max="526" width="25.21875" style="99" customWidth="1"/>
    <col min="527" max="768" width="8.88671875" style="99"/>
    <col min="769" max="769" width="4.44140625" style="99" customWidth="1"/>
    <col min="770" max="770" width="6.77734375" style="99" customWidth="1"/>
    <col min="771" max="771" width="11" style="99" customWidth="1"/>
    <col min="772" max="773" width="12.21875" style="99" customWidth="1"/>
    <col min="774" max="774" width="43.44140625" style="99" customWidth="1"/>
    <col min="775" max="776" width="4.44140625" style="99" customWidth="1"/>
    <col min="777" max="777" width="10.77734375" style="99" customWidth="1"/>
    <col min="778" max="778" width="8.21875" style="99" customWidth="1"/>
    <col min="779" max="779" width="6.33203125" style="99" customWidth="1"/>
    <col min="780" max="780" width="9.44140625" style="99" customWidth="1"/>
    <col min="781" max="781" width="7.21875" style="99" customWidth="1"/>
    <col min="782" max="782" width="25.21875" style="99" customWidth="1"/>
    <col min="783" max="1024" width="8.88671875" style="99"/>
    <col min="1025" max="1025" width="4.44140625" style="99" customWidth="1"/>
    <col min="1026" max="1026" width="6.77734375" style="99" customWidth="1"/>
    <col min="1027" max="1027" width="11" style="99" customWidth="1"/>
    <col min="1028" max="1029" width="12.21875" style="99" customWidth="1"/>
    <col min="1030" max="1030" width="43.44140625" style="99" customWidth="1"/>
    <col min="1031" max="1032" width="4.44140625" style="99" customWidth="1"/>
    <col min="1033" max="1033" width="10.77734375" style="99" customWidth="1"/>
    <col min="1034" max="1034" width="8.21875" style="99" customWidth="1"/>
    <col min="1035" max="1035" width="6.33203125" style="99" customWidth="1"/>
    <col min="1036" max="1036" width="9.44140625" style="99" customWidth="1"/>
    <col min="1037" max="1037" width="7.21875" style="99" customWidth="1"/>
    <col min="1038" max="1038" width="25.21875" style="99" customWidth="1"/>
    <col min="1039" max="1280" width="8.88671875" style="99"/>
    <col min="1281" max="1281" width="4.44140625" style="99" customWidth="1"/>
    <col min="1282" max="1282" width="6.77734375" style="99" customWidth="1"/>
    <col min="1283" max="1283" width="11" style="99" customWidth="1"/>
    <col min="1284" max="1285" width="12.21875" style="99" customWidth="1"/>
    <col min="1286" max="1286" width="43.44140625" style="99" customWidth="1"/>
    <col min="1287" max="1288" width="4.44140625" style="99" customWidth="1"/>
    <col min="1289" max="1289" width="10.77734375" style="99" customWidth="1"/>
    <col min="1290" max="1290" width="8.21875" style="99" customWidth="1"/>
    <col min="1291" max="1291" width="6.33203125" style="99" customWidth="1"/>
    <col min="1292" max="1292" width="9.44140625" style="99" customWidth="1"/>
    <col min="1293" max="1293" width="7.21875" style="99" customWidth="1"/>
    <col min="1294" max="1294" width="25.21875" style="99" customWidth="1"/>
    <col min="1295" max="1536" width="8.88671875" style="99"/>
    <col min="1537" max="1537" width="4.44140625" style="99" customWidth="1"/>
    <col min="1538" max="1538" width="6.77734375" style="99" customWidth="1"/>
    <col min="1539" max="1539" width="11" style="99" customWidth="1"/>
    <col min="1540" max="1541" width="12.21875" style="99" customWidth="1"/>
    <col min="1542" max="1542" width="43.44140625" style="99" customWidth="1"/>
    <col min="1543" max="1544" width="4.44140625" style="99" customWidth="1"/>
    <col min="1545" max="1545" width="10.77734375" style="99" customWidth="1"/>
    <col min="1546" max="1546" width="8.21875" style="99" customWidth="1"/>
    <col min="1547" max="1547" width="6.33203125" style="99" customWidth="1"/>
    <col min="1548" max="1548" width="9.44140625" style="99" customWidth="1"/>
    <col min="1549" max="1549" width="7.21875" style="99" customWidth="1"/>
    <col min="1550" max="1550" width="25.21875" style="99" customWidth="1"/>
    <col min="1551" max="1792" width="8.88671875" style="99"/>
    <col min="1793" max="1793" width="4.44140625" style="99" customWidth="1"/>
    <col min="1794" max="1794" width="6.77734375" style="99" customWidth="1"/>
    <col min="1795" max="1795" width="11" style="99" customWidth="1"/>
    <col min="1796" max="1797" width="12.21875" style="99" customWidth="1"/>
    <col min="1798" max="1798" width="43.44140625" style="99" customWidth="1"/>
    <col min="1799" max="1800" width="4.44140625" style="99" customWidth="1"/>
    <col min="1801" max="1801" width="10.77734375" style="99" customWidth="1"/>
    <col min="1802" max="1802" width="8.21875" style="99" customWidth="1"/>
    <col min="1803" max="1803" width="6.33203125" style="99" customWidth="1"/>
    <col min="1804" max="1804" width="9.44140625" style="99" customWidth="1"/>
    <col min="1805" max="1805" width="7.21875" style="99" customWidth="1"/>
    <col min="1806" max="1806" width="25.21875" style="99" customWidth="1"/>
    <col min="1807" max="2048" width="8.88671875" style="99"/>
    <col min="2049" max="2049" width="4.44140625" style="99" customWidth="1"/>
    <col min="2050" max="2050" width="6.77734375" style="99" customWidth="1"/>
    <col min="2051" max="2051" width="11" style="99" customWidth="1"/>
    <col min="2052" max="2053" width="12.21875" style="99" customWidth="1"/>
    <col min="2054" max="2054" width="43.44140625" style="99" customWidth="1"/>
    <col min="2055" max="2056" width="4.44140625" style="99" customWidth="1"/>
    <col min="2057" max="2057" width="10.77734375" style="99" customWidth="1"/>
    <col min="2058" max="2058" width="8.21875" style="99" customWidth="1"/>
    <col min="2059" max="2059" width="6.33203125" style="99" customWidth="1"/>
    <col min="2060" max="2060" width="9.44140625" style="99" customWidth="1"/>
    <col min="2061" max="2061" width="7.21875" style="99" customWidth="1"/>
    <col min="2062" max="2062" width="25.21875" style="99" customWidth="1"/>
    <col min="2063" max="2304" width="8.88671875" style="99"/>
    <col min="2305" max="2305" width="4.44140625" style="99" customWidth="1"/>
    <col min="2306" max="2306" width="6.77734375" style="99" customWidth="1"/>
    <col min="2307" max="2307" width="11" style="99" customWidth="1"/>
    <col min="2308" max="2309" width="12.21875" style="99" customWidth="1"/>
    <col min="2310" max="2310" width="43.44140625" style="99" customWidth="1"/>
    <col min="2311" max="2312" width="4.44140625" style="99" customWidth="1"/>
    <col min="2313" max="2313" width="10.77734375" style="99" customWidth="1"/>
    <col min="2314" max="2314" width="8.21875" style="99" customWidth="1"/>
    <col min="2315" max="2315" width="6.33203125" style="99" customWidth="1"/>
    <col min="2316" max="2316" width="9.44140625" style="99" customWidth="1"/>
    <col min="2317" max="2317" width="7.21875" style="99" customWidth="1"/>
    <col min="2318" max="2318" width="25.21875" style="99" customWidth="1"/>
    <col min="2319" max="2560" width="8.88671875" style="99"/>
    <col min="2561" max="2561" width="4.44140625" style="99" customWidth="1"/>
    <col min="2562" max="2562" width="6.77734375" style="99" customWidth="1"/>
    <col min="2563" max="2563" width="11" style="99" customWidth="1"/>
    <col min="2564" max="2565" width="12.21875" style="99" customWidth="1"/>
    <col min="2566" max="2566" width="43.44140625" style="99" customWidth="1"/>
    <col min="2567" max="2568" width="4.44140625" style="99" customWidth="1"/>
    <col min="2569" max="2569" width="10.77734375" style="99" customWidth="1"/>
    <col min="2570" max="2570" width="8.21875" style="99" customWidth="1"/>
    <col min="2571" max="2571" width="6.33203125" style="99" customWidth="1"/>
    <col min="2572" max="2572" width="9.44140625" style="99" customWidth="1"/>
    <col min="2573" max="2573" width="7.21875" style="99" customWidth="1"/>
    <col min="2574" max="2574" width="25.21875" style="99" customWidth="1"/>
    <col min="2575" max="2816" width="8.88671875" style="99"/>
    <col min="2817" max="2817" width="4.44140625" style="99" customWidth="1"/>
    <col min="2818" max="2818" width="6.77734375" style="99" customWidth="1"/>
    <col min="2819" max="2819" width="11" style="99" customWidth="1"/>
    <col min="2820" max="2821" width="12.21875" style="99" customWidth="1"/>
    <col min="2822" max="2822" width="43.44140625" style="99" customWidth="1"/>
    <col min="2823" max="2824" width="4.44140625" style="99" customWidth="1"/>
    <col min="2825" max="2825" width="10.77734375" style="99" customWidth="1"/>
    <col min="2826" max="2826" width="8.21875" style="99" customWidth="1"/>
    <col min="2827" max="2827" width="6.33203125" style="99" customWidth="1"/>
    <col min="2828" max="2828" width="9.44140625" style="99" customWidth="1"/>
    <col min="2829" max="2829" width="7.21875" style="99" customWidth="1"/>
    <col min="2830" max="2830" width="25.21875" style="99" customWidth="1"/>
    <col min="2831" max="3072" width="8.88671875" style="99"/>
    <col min="3073" max="3073" width="4.44140625" style="99" customWidth="1"/>
    <col min="3074" max="3074" width="6.77734375" style="99" customWidth="1"/>
    <col min="3075" max="3075" width="11" style="99" customWidth="1"/>
    <col min="3076" max="3077" width="12.21875" style="99" customWidth="1"/>
    <col min="3078" max="3078" width="43.44140625" style="99" customWidth="1"/>
    <col min="3079" max="3080" width="4.44140625" style="99" customWidth="1"/>
    <col min="3081" max="3081" width="10.77734375" style="99" customWidth="1"/>
    <col min="3082" max="3082" width="8.21875" style="99" customWidth="1"/>
    <col min="3083" max="3083" width="6.33203125" style="99" customWidth="1"/>
    <col min="3084" max="3084" width="9.44140625" style="99" customWidth="1"/>
    <col min="3085" max="3085" width="7.21875" style="99" customWidth="1"/>
    <col min="3086" max="3086" width="25.21875" style="99" customWidth="1"/>
    <col min="3087" max="3328" width="8.88671875" style="99"/>
    <col min="3329" max="3329" width="4.44140625" style="99" customWidth="1"/>
    <col min="3330" max="3330" width="6.77734375" style="99" customWidth="1"/>
    <col min="3331" max="3331" width="11" style="99" customWidth="1"/>
    <col min="3332" max="3333" width="12.21875" style="99" customWidth="1"/>
    <col min="3334" max="3334" width="43.44140625" style="99" customWidth="1"/>
    <col min="3335" max="3336" width="4.44140625" style="99" customWidth="1"/>
    <col min="3337" max="3337" width="10.77734375" style="99" customWidth="1"/>
    <col min="3338" max="3338" width="8.21875" style="99" customWidth="1"/>
    <col min="3339" max="3339" width="6.33203125" style="99" customWidth="1"/>
    <col min="3340" max="3340" width="9.44140625" style="99" customWidth="1"/>
    <col min="3341" max="3341" width="7.21875" style="99" customWidth="1"/>
    <col min="3342" max="3342" width="25.21875" style="99" customWidth="1"/>
    <col min="3343" max="3584" width="8.88671875" style="99"/>
    <col min="3585" max="3585" width="4.44140625" style="99" customWidth="1"/>
    <col min="3586" max="3586" width="6.77734375" style="99" customWidth="1"/>
    <col min="3587" max="3587" width="11" style="99" customWidth="1"/>
    <col min="3588" max="3589" width="12.21875" style="99" customWidth="1"/>
    <col min="3590" max="3590" width="43.44140625" style="99" customWidth="1"/>
    <col min="3591" max="3592" width="4.44140625" style="99" customWidth="1"/>
    <col min="3593" max="3593" width="10.77734375" style="99" customWidth="1"/>
    <col min="3594" max="3594" width="8.21875" style="99" customWidth="1"/>
    <col min="3595" max="3595" width="6.33203125" style="99" customWidth="1"/>
    <col min="3596" max="3596" width="9.44140625" style="99" customWidth="1"/>
    <col min="3597" max="3597" width="7.21875" style="99" customWidth="1"/>
    <col min="3598" max="3598" width="25.21875" style="99" customWidth="1"/>
    <col min="3599" max="3840" width="8.88671875" style="99"/>
    <col min="3841" max="3841" width="4.44140625" style="99" customWidth="1"/>
    <col min="3842" max="3842" width="6.77734375" style="99" customWidth="1"/>
    <col min="3843" max="3843" width="11" style="99" customWidth="1"/>
    <col min="3844" max="3845" width="12.21875" style="99" customWidth="1"/>
    <col min="3846" max="3846" width="43.44140625" style="99" customWidth="1"/>
    <col min="3847" max="3848" width="4.44140625" style="99" customWidth="1"/>
    <col min="3849" max="3849" width="10.77734375" style="99" customWidth="1"/>
    <col min="3850" max="3850" width="8.21875" style="99" customWidth="1"/>
    <col min="3851" max="3851" width="6.33203125" style="99" customWidth="1"/>
    <col min="3852" max="3852" width="9.44140625" style="99" customWidth="1"/>
    <col min="3853" max="3853" width="7.21875" style="99" customWidth="1"/>
    <col min="3854" max="3854" width="25.21875" style="99" customWidth="1"/>
    <col min="3855" max="4096" width="8.88671875" style="99"/>
    <col min="4097" max="4097" width="4.44140625" style="99" customWidth="1"/>
    <col min="4098" max="4098" width="6.77734375" style="99" customWidth="1"/>
    <col min="4099" max="4099" width="11" style="99" customWidth="1"/>
    <col min="4100" max="4101" width="12.21875" style="99" customWidth="1"/>
    <col min="4102" max="4102" width="43.44140625" style="99" customWidth="1"/>
    <col min="4103" max="4104" width="4.44140625" style="99" customWidth="1"/>
    <col min="4105" max="4105" width="10.77734375" style="99" customWidth="1"/>
    <col min="4106" max="4106" width="8.21875" style="99" customWidth="1"/>
    <col min="4107" max="4107" width="6.33203125" style="99" customWidth="1"/>
    <col min="4108" max="4108" width="9.44140625" style="99" customWidth="1"/>
    <col min="4109" max="4109" width="7.21875" style="99" customWidth="1"/>
    <col min="4110" max="4110" width="25.21875" style="99" customWidth="1"/>
    <col min="4111" max="4352" width="8.88671875" style="99"/>
    <col min="4353" max="4353" width="4.44140625" style="99" customWidth="1"/>
    <col min="4354" max="4354" width="6.77734375" style="99" customWidth="1"/>
    <col min="4355" max="4355" width="11" style="99" customWidth="1"/>
    <col min="4356" max="4357" width="12.21875" style="99" customWidth="1"/>
    <col min="4358" max="4358" width="43.44140625" style="99" customWidth="1"/>
    <col min="4359" max="4360" width="4.44140625" style="99" customWidth="1"/>
    <col min="4361" max="4361" width="10.77734375" style="99" customWidth="1"/>
    <col min="4362" max="4362" width="8.21875" style="99" customWidth="1"/>
    <col min="4363" max="4363" width="6.33203125" style="99" customWidth="1"/>
    <col min="4364" max="4364" width="9.44140625" style="99" customWidth="1"/>
    <col min="4365" max="4365" width="7.21875" style="99" customWidth="1"/>
    <col min="4366" max="4366" width="25.21875" style="99" customWidth="1"/>
    <col min="4367" max="4608" width="8.88671875" style="99"/>
    <col min="4609" max="4609" width="4.44140625" style="99" customWidth="1"/>
    <col min="4610" max="4610" width="6.77734375" style="99" customWidth="1"/>
    <col min="4611" max="4611" width="11" style="99" customWidth="1"/>
    <col min="4612" max="4613" width="12.21875" style="99" customWidth="1"/>
    <col min="4614" max="4614" width="43.44140625" style="99" customWidth="1"/>
    <col min="4615" max="4616" width="4.44140625" style="99" customWidth="1"/>
    <col min="4617" max="4617" width="10.77734375" style="99" customWidth="1"/>
    <col min="4618" max="4618" width="8.21875" style="99" customWidth="1"/>
    <col min="4619" max="4619" width="6.33203125" style="99" customWidth="1"/>
    <col min="4620" max="4620" width="9.44140625" style="99" customWidth="1"/>
    <col min="4621" max="4621" width="7.21875" style="99" customWidth="1"/>
    <col min="4622" max="4622" width="25.21875" style="99" customWidth="1"/>
    <col min="4623" max="4864" width="8.88671875" style="99"/>
    <col min="4865" max="4865" width="4.44140625" style="99" customWidth="1"/>
    <col min="4866" max="4866" width="6.77734375" style="99" customWidth="1"/>
    <col min="4867" max="4867" width="11" style="99" customWidth="1"/>
    <col min="4868" max="4869" width="12.21875" style="99" customWidth="1"/>
    <col min="4870" max="4870" width="43.44140625" style="99" customWidth="1"/>
    <col min="4871" max="4872" width="4.44140625" style="99" customWidth="1"/>
    <col min="4873" max="4873" width="10.77734375" style="99" customWidth="1"/>
    <col min="4874" max="4874" width="8.21875" style="99" customWidth="1"/>
    <col min="4875" max="4875" width="6.33203125" style="99" customWidth="1"/>
    <col min="4876" max="4876" width="9.44140625" style="99" customWidth="1"/>
    <col min="4877" max="4877" width="7.21875" style="99" customWidth="1"/>
    <col min="4878" max="4878" width="25.21875" style="99" customWidth="1"/>
    <col min="4879" max="5120" width="8.88671875" style="99"/>
    <col min="5121" max="5121" width="4.44140625" style="99" customWidth="1"/>
    <col min="5122" max="5122" width="6.77734375" style="99" customWidth="1"/>
    <col min="5123" max="5123" width="11" style="99" customWidth="1"/>
    <col min="5124" max="5125" width="12.21875" style="99" customWidth="1"/>
    <col min="5126" max="5126" width="43.44140625" style="99" customWidth="1"/>
    <col min="5127" max="5128" width="4.44140625" style="99" customWidth="1"/>
    <col min="5129" max="5129" width="10.77734375" style="99" customWidth="1"/>
    <col min="5130" max="5130" width="8.21875" style="99" customWidth="1"/>
    <col min="5131" max="5131" width="6.33203125" style="99" customWidth="1"/>
    <col min="5132" max="5132" width="9.44140625" style="99" customWidth="1"/>
    <col min="5133" max="5133" width="7.21875" style="99" customWidth="1"/>
    <col min="5134" max="5134" width="25.21875" style="99" customWidth="1"/>
    <col min="5135" max="5376" width="8.88671875" style="99"/>
    <col min="5377" max="5377" width="4.44140625" style="99" customWidth="1"/>
    <col min="5378" max="5378" width="6.77734375" style="99" customWidth="1"/>
    <col min="5379" max="5379" width="11" style="99" customWidth="1"/>
    <col min="5380" max="5381" width="12.21875" style="99" customWidth="1"/>
    <col min="5382" max="5382" width="43.44140625" style="99" customWidth="1"/>
    <col min="5383" max="5384" width="4.44140625" style="99" customWidth="1"/>
    <col min="5385" max="5385" width="10.77734375" style="99" customWidth="1"/>
    <col min="5386" max="5386" width="8.21875" style="99" customWidth="1"/>
    <col min="5387" max="5387" width="6.33203125" style="99" customWidth="1"/>
    <col min="5388" max="5388" width="9.44140625" style="99" customWidth="1"/>
    <col min="5389" max="5389" width="7.21875" style="99" customWidth="1"/>
    <col min="5390" max="5390" width="25.21875" style="99" customWidth="1"/>
    <col min="5391" max="5632" width="8.88671875" style="99"/>
    <col min="5633" max="5633" width="4.44140625" style="99" customWidth="1"/>
    <col min="5634" max="5634" width="6.77734375" style="99" customWidth="1"/>
    <col min="5635" max="5635" width="11" style="99" customWidth="1"/>
    <col min="5636" max="5637" width="12.21875" style="99" customWidth="1"/>
    <col min="5638" max="5638" width="43.44140625" style="99" customWidth="1"/>
    <col min="5639" max="5640" width="4.44140625" style="99" customWidth="1"/>
    <col min="5641" max="5641" width="10.77734375" style="99" customWidth="1"/>
    <col min="5642" max="5642" width="8.21875" style="99" customWidth="1"/>
    <col min="5643" max="5643" width="6.33203125" style="99" customWidth="1"/>
    <col min="5644" max="5644" width="9.44140625" style="99" customWidth="1"/>
    <col min="5645" max="5645" width="7.21875" style="99" customWidth="1"/>
    <col min="5646" max="5646" width="25.21875" style="99" customWidth="1"/>
    <col min="5647" max="5888" width="8.88671875" style="99"/>
    <col min="5889" max="5889" width="4.44140625" style="99" customWidth="1"/>
    <col min="5890" max="5890" width="6.77734375" style="99" customWidth="1"/>
    <col min="5891" max="5891" width="11" style="99" customWidth="1"/>
    <col min="5892" max="5893" width="12.21875" style="99" customWidth="1"/>
    <col min="5894" max="5894" width="43.44140625" style="99" customWidth="1"/>
    <col min="5895" max="5896" width="4.44140625" style="99" customWidth="1"/>
    <col min="5897" max="5897" width="10.77734375" style="99" customWidth="1"/>
    <col min="5898" max="5898" width="8.21875" style="99" customWidth="1"/>
    <col min="5899" max="5899" width="6.33203125" style="99" customWidth="1"/>
    <col min="5900" max="5900" width="9.44140625" style="99" customWidth="1"/>
    <col min="5901" max="5901" width="7.21875" style="99" customWidth="1"/>
    <col min="5902" max="5902" width="25.21875" style="99" customWidth="1"/>
    <col min="5903" max="6144" width="8.88671875" style="99"/>
    <col min="6145" max="6145" width="4.44140625" style="99" customWidth="1"/>
    <col min="6146" max="6146" width="6.77734375" style="99" customWidth="1"/>
    <col min="6147" max="6147" width="11" style="99" customWidth="1"/>
    <col min="6148" max="6149" width="12.21875" style="99" customWidth="1"/>
    <col min="6150" max="6150" width="43.44140625" style="99" customWidth="1"/>
    <col min="6151" max="6152" width="4.44140625" style="99" customWidth="1"/>
    <col min="6153" max="6153" width="10.77734375" style="99" customWidth="1"/>
    <col min="6154" max="6154" width="8.21875" style="99" customWidth="1"/>
    <col min="6155" max="6155" width="6.33203125" style="99" customWidth="1"/>
    <col min="6156" max="6156" width="9.44140625" style="99" customWidth="1"/>
    <col min="6157" max="6157" width="7.21875" style="99" customWidth="1"/>
    <col min="6158" max="6158" width="25.21875" style="99" customWidth="1"/>
    <col min="6159" max="6400" width="8.88671875" style="99"/>
    <col min="6401" max="6401" width="4.44140625" style="99" customWidth="1"/>
    <col min="6402" max="6402" width="6.77734375" style="99" customWidth="1"/>
    <col min="6403" max="6403" width="11" style="99" customWidth="1"/>
    <col min="6404" max="6405" width="12.21875" style="99" customWidth="1"/>
    <col min="6406" max="6406" width="43.44140625" style="99" customWidth="1"/>
    <col min="6407" max="6408" width="4.44140625" style="99" customWidth="1"/>
    <col min="6409" max="6409" width="10.77734375" style="99" customWidth="1"/>
    <col min="6410" max="6410" width="8.21875" style="99" customWidth="1"/>
    <col min="6411" max="6411" width="6.33203125" style="99" customWidth="1"/>
    <col min="6412" max="6412" width="9.44140625" style="99" customWidth="1"/>
    <col min="6413" max="6413" width="7.21875" style="99" customWidth="1"/>
    <col min="6414" max="6414" width="25.21875" style="99" customWidth="1"/>
    <col min="6415" max="6656" width="8.88671875" style="99"/>
    <col min="6657" max="6657" width="4.44140625" style="99" customWidth="1"/>
    <col min="6658" max="6658" width="6.77734375" style="99" customWidth="1"/>
    <col min="6659" max="6659" width="11" style="99" customWidth="1"/>
    <col min="6660" max="6661" width="12.21875" style="99" customWidth="1"/>
    <col min="6662" max="6662" width="43.44140625" style="99" customWidth="1"/>
    <col min="6663" max="6664" width="4.44140625" style="99" customWidth="1"/>
    <col min="6665" max="6665" width="10.77734375" style="99" customWidth="1"/>
    <col min="6666" max="6666" width="8.21875" style="99" customWidth="1"/>
    <col min="6667" max="6667" width="6.33203125" style="99" customWidth="1"/>
    <col min="6668" max="6668" width="9.44140625" style="99" customWidth="1"/>
    <col min="6669" max="6669" width="7.21875" style="99" customWidth="1"/>
    <col min="6670" max="6670" width="25.21875" style="99" customWidth="1"/>
    <col min="6671" max="6912" width="8.88671875" style="99"/>
    <col min="6913" max="6913" width="4.44140625" style="99" customWidth="1"/>
    <col min="6914" max="6914" width="6.77734375" style="99" customWidth="1"/>
    <col min="6915" max="6915" width="11" style="99" customWidth="1"/>
    <col min="6916" max="6917" width="12.21875" style="99" customWidth="1"/>
    <col min="6918" max="6918" width="43.44140625" style="99" customWidth="1"/>
    <col min="6919" max="6920" width="4.44140625" style="99" customWidth="1"/>
    <col min="6921" max="6921" width="10.77734375" style="99" customWidth="1"/>
    <col min="6922" max="6922" width="8.21875" style="99" customWidth="1"/>
    <col min="6923" max="6923" width="6.33203125" style="99" customWidth="1"/>
    <col min="6924" max="6924" width="9.44140625" style="99" customWidth="1"/>
    <col min="6925" max="6925" width="7.21875" style="99" customWidth="1"/>
    <col min="6926" max="6926" width="25.21875" style="99" customWidth="1"/>
    <col min="6927" max="7168" width="8.88671875" style="99"/>
    <col min="7169" max="7169" width="4.44140625" style="99" customWidth="1"/>
    <col min="7170" max="7170" width="6.77734375" style="99" customWidth="1"/>
    <col min="7171" max="7171" width="11" style="99" customWidth="1"/>
    <col min="7172" max="7173" width="12.21875" style="99" customWidth="1"/>
    <col min="7174" max="7174" width="43.44140625" style="99" customWidth="1"/>
    <col min="7175" max="7176" width="4.44140625" style="99" customWidth="1"/>
    <col min="7177" max="7177" width="10.77734375" style="99" customWidth="1"/>
    <col min="7178" max="7178" width="8.21875" style="99" customWidth="1"/>
    <col min="7179" max="7179" width="6.33203125" style="99" customWidth="1"/>
    <col min="7180" max="7180" width="9.44140625" style="99" customWidth="1"/>
    <col min="7181" max="7181" width="7.21875" style="99" customWidth="1"/>
    <col min="7182" max="7182" width="25.21875" style="99" customWidth="1"/>
    <col min="7183" max="7424" width="8.88671875" style="99"/>
    <col min="7425" max="7425" width="4.44140625" style="99" customWidth="1"/>
    <col min="7426" max="7426" width="6.77734375" style="99" customWidth="1"/>
    <col min="7427" max="7427" width="11" style="99" customWidth="1"/>
    <col min="7428" max="7429" width="12.21875" style="99" customWidth="1"/>
    <col min="7430" max="7430" width="43.44140625" style="99" customWidth="1"/>
    <col min="7431" max="7432" width="4.44140625" style="99" customWidth="1"/>
    <col min="7433" max="7433" width="10.77734375" style="99" customWidth="1"/>
    <col min="7434" max="7434" width="8.21875" style="99" customWidth="1"/>
    <col min="7435" max="7435" width="6.33203125" style="99" customWidth="1"/>
    <col min="7436" max="7436" width="9.44140625" style="99" customWidth="1"/>
    <col min="7437" max="7437" width="7.21875" style="99" customWidth="1"/>
    <col min="7438" max="7438" width="25.21875" style="99" customWidth="1"/>
    <col min="7439" max="7680" width="8.88671875" style="99"/>
    <col min="7681" max="7681" width="4.44140625" style="99" customWidth="1"/>
    <col min="7682" max="7682" width="6.77734375" style="99" customWidth="1"/>
    <col min="7683" max="7683" width="11" style="99" customWidth="1"/>
    <col min="7684" max="7685" width="12.21875" style="99" customWidth="1"/>
    <col min="7686" max="7686" width="43.44140625" style="99" customWidth="1"/>
    <col min="7687" max="7688" width="4.44140625" style="99" customWidth="1"/>
    <col min="7689" max="7689" width="10.77734375" style="99" customWidth="1"/>
    <col min="7690" max="7690" width="8.21875" style="99" customWidth="1"/>
    <col min="7691" max="7691" width="6.33203125" style="99" customWidth="1"/>
    <col min="7692" max="7692" width="9.44140625" style="99" customWidth="1"/>
    <col min="7693" max="7693" width="7.21875" style="99" customWidth="1"/>
    <col min="7694" max="7694" width="25.21875" style="99" customWidth="1"/>
    <col min="7695" max="7936" width="8.88671875" style="99"/>
    <col min="7937" max="7937" width="4.44140625" style="99" customWidth="1"/>
    <col min="7938" max="7938" width="6.77734375" style="99" customWidth="1"/>
    <col min="7939" max="7939" width="11" style="99" customWidth="1"/>
    <col min="7940" max="7941" width="12.21875" style="99" customWidth="1"/>
    <col min="7942" max="7942" width="43.44140625" style="99" customWidth="1"/>
    <col min="7943" max="7944" width="4.44140625" style="99" customWidth="1"/>
    <col min="7945" max="7945" width="10.77734375" style="99" customWidth="1"/>
    <col min="7946" max="7946" width="8.21875" style="99" customWidth="1"/>
    <col min="7947" max="7947" width="6.33203125" style="99" customWidth="1"/>
    <col min="7948" max="7948" width="9.44140625" style="99" customWidth="1"/>
    <col min="7949" max="7949" width="7.21875" style="99" customWidth="1"/>
    <col min="7950" max="7950" width="25.21875" style="99" customWidth="1"/>
    <col min="7951" max="8192" width="8.88671875" style="99"/>
    <col min="8193" max="8193" width="4.44140625" style="99" customWidth="1"/>
    <col min="8194" max="8194" width="6.77734375" style="99" customWidth="1"/>
    <col min="8195" max="8195" width="11" style="99" customWidth="1"/>
    <col min="8196" max="8197" width="12.21875" style="99" customWidth="1"/>
    <col min="8198" max="8198" width="43.44140625" style="99" customWidth="1"/>
    <col min="8199" max="8200" width="4.44140625" style="99" customWidth="1"/>
    <col min="8201" max="8201" width="10.77734375" style="99" customWidth="1"/>
    <col min="8202" max="8202" width="8.21875" style="99" customWidth="1"/>
    <col min="8203" max="8203" width="6.33203125" style="99" customWidth="1"/>
    <col min="8204" max="8204" width="9.44140625" style="99" customWidth="1"/>
    <col min="8205" max="8205" width="7.21875" style="99" customWidth="1"/>
    <col min="8206" max="8206" width="25.21875" style="99" customWidth="1"/>
    <col min="8207" max="8448" width="8.88671875" style="99"/>
    <col min="8449" max="8449" width="4.44140625" style="99" customWidth="1"/>
    <col min="8450" max="8450" width="6.77734375" style="99" customWidth="1"/>
    <col min="8451" max="8451" width="11" style="99" customWidth="1"/>
    <col min="8452" max="8453" width="12.21875" style="99" customWidth="1"/>
    <col min="8454" max="8454" width="43.44140625" style="99" customWidth="1"/>
    <col min="8455" max="8456" width="4.44140625" style="99" customWidth="1"/>
    <col min="8457" max="8457" width="10.77734375" style="99" customWidth="1"/>
    <col min="8458" max="8458" width="8.21875" style="99" customWidth="1"/>
    <col min="8459" max="8459" width="6.33203125" style="99" customWidth="1"/>
    <col min="8460" max="8460" width="9.44140625" style="99" customWidth="1"/>
    <col min="8461" max="8461" width="7.21875" style="99" customWidth="1"/>
    <col min="8462" max="8462" width="25.21875" style="99" customWidth="1"/>
    <col min="8463" max="8704" width="8.88671875" style="99"/>
    <col min="8705" max="8705" width="4.44140625" style="99" customWidth="1"/>
    <col min="8706" max="8706" width="6.77734375" style="99" customWidth="1"/>
    <col min="8707" max="8707" width="11" style="99" customWidth="1"/>
    <col min="8708" max="8709" width="12.21875" style="99" customWidth="1"/>
    <col min="8710" max="8710" width="43.44140625" style="99" customWidth="1"/>
    <col min="8711" max="8712" width="4.44140625" style="99" customWidth="1"/>
    <col min="8713" max="8713" width="10.77734375" style="99" customWidth="1"/>
    <col min="8714" max="8714" width="8.21875" style="99" customWidth="1"/>
    <col min="8715" max="8715" width="6.33203125" style="99" customWidth="1"/>
    <col min="8716" max="8716" width="9.44140625" style="99" customWidth="1"/>
    <col min="8717" max="8717" width="7.21875" style="99" customWidth="1"/>
    <col min="8718" max="8718" width="25.21875" style="99" customWidth="1"/>
    <col min="8719" max="8960" width="8.88671875" style="99"/>
    <col min="8961" max="8961" width="4.44140625" style="99" customWidth="1"/>
    <col min="8962" max="8962" width="6.77734375" style="99" customWidth="1"/>
    <col min="8963" max="8963" width="11" style="99" customWidth="1"/>
    <col min="8964" max="8965" width="12.21875" style="99" customWidth="1"/>
    <col min="8966" max="8966" width="43.44140625" style="99" customWidth="1"/>
    <col min="8967" max="8968" width="4.44140625" style="99" customWidth="1"/>
    <col min="8969" max="8969" width="10.77734375" style="99" customWidth="1"/>
    <col min="8970" max="8970" width="8.21875" style="99" customWidth="1"/>
    <col min="8971" max="8971" width="6.33203125" style="99" customWidth="1"/>
    <col min="8972" max="8972" width="9.44140625" style="99" customWidth="1"/>
    <col min="8973" max="8973" width="7.21875" style="99" customWidth="1"/>
    <col min="8974" max="8974" width="25.21875" style="99" customWidth="1"/>
    <col min="8975" max="9216" width="8.88671875" style="99"/>
    <col min="9217" max="9217" width="4.44140625" style="99" customWidth="1"/>
    <col min="9218" max="9218" width="6.77734375" style="99" customWidth="1"/>
    <col min="9219" max="9219" width="11" style="99" customWidth="1"/>
    <col min="9220" max="9221" width="12.21875" style="99" customWidth="1"/>
    <col min="9222" max="9222" width="43.44140625" style="99" customWidth="1"/>
    <col min="9223" max="9224" width="4.44140625" style="99" customWidth="1"/>
    <col min="9225" max="9225" width="10.77734375" style="99" customWidth="1"/>
    <col min="9226" max="9226" width="8.21875" style="99" customWidth="1"/>
    <col min="9227" max="9227" width="6.33203125" style="99" customWidth="1"/>
    <col min="9228" max="9228" width="9.44140625" style="99" customWidth="1"/>
    <col min="9229" max="9229" width="7.21875" style="99" customWidth="1"/>
    <col min="9230" max="9230" width="25.21875" style="99" customWidth="1"/>
    <col min="9231" max="9472" width="8.88671875" style="99"/>
    <col min="9473" max="9473" width="4.44140625" style="99" customWidth="1"/>
    <col min="9474" max="9474" width="6.77734375" style="99" customWidth="1"/>
    <col min="9475" max="9475" width="11" style="99" customWidth="1"/>
    <col min="9476" max="9477" width="12.21875" style="99" customWidth="1"/>
    <col min="9478" max="9478" width="43.44140625" style="99" customWidth="1"/>
    <col min="9479" max="9480" width="4.44140625" style="99" customWidth="1"/>
    <col min="9481" max="9481" width="10.77734375" style="99" customWidth="1"/>
    <col min="9482" max="9482" width="8.21875" style="99" customWidth="1"/>
    <col min="9483" max="9483" width="6.33203125" style="99" customWidth="1"/>
    <col min="9484" max="9484" width="9.44140625" style="99" customWidth="1"/>
    <col min="9485" max="9485" width="7.21875" style="99" customWidth="1"/>
    <col min="9486" max="9486" width="25.21875" style="99" customWidth="1"/>
    <col min="9487" max="9728" width="8.88671875" style="99"/>
    <col min="9729" max="9729" width="4.44140625" style="99" customWidth="1"/>
    <col min="9730" max="9730" width="6.77734375" style="99" customWidth="1"/>
    <col min="9731" max="9731" width="11" style="99" customWidth="1"/>
    <col min="9732" max="9733" width="12.21875" style="99" customWidth="1"/>
    <col min="9734" max="9734" width="43.44140625" style="99" customWidth="1"/>
    <col min="9735" max="9736" width="4.44140625" style="99" customWidth="1"/>
    <col min="9737" max="9737" width="10.77734375" style="99" customWidth="1"/>
    <col min="9738" max="9738" width="8.21875" style="99" customWidth="1"/>
    <col min="9739" max="9739" width="6.33203125" style="99" customWidth="1"/>
    <col min="9740" max="9740" width="9.44140625" style="99" customWidth="1"/>
    <col min="9741" max="9741" width="7.21875" style="99" customWidth="1"/>
    <col min="9742" max="9742" width="25.21875" style="99" customWidth="1"/>
    <col min="9743" max="9984" width="8.88671875" style="99"/>
    <col min="9985" max="9985" width="4.44140625" style="99" customWidth="1"/>
    <col min="9986" max="9986" width="6.77734375" style="99" customWidth="1"/>
    <col min="9987" max="9987" width="11" style="99" customWidth="1"/>
    <col min="9988" max="9989" width="12.21875" style="99" customWidth="1"/>
    <col min="9990" max="9990" width="43.44140625" style="99" customWidth="1"/>
    <col min="9991" max="9992" width="4.44140625" style="99" customWidth="1"/>
    <col min="9993" max="9993" width="10.77734375" style="99" customWidth="1"/>
    <col min="9994" max="9994" width="8.21875" style="99" customWidth="1"/>
    <col min="9995" max="9995" width="6.33203125" style="99" customWidth="1"/>
    <col min="9996" max="9996" width="9.44140625" style="99" customWidth="1"/>
    <col min="9997" max="9997" width="7.21875" style="99" customWidth="1"/>
    <col min="9998" max="9998" width="25.21875" style="99" customWidth="1"/>
    <col min="9999" max="10240" width="8.88671875" style="99"/>
    <col min="10241" max="10241" width="4.44140625" style="99" customWidth="1"/>
    <col min="10242" max="10242" width="6.77734375" style="99" customWidth="1"/>
    <col min="10243" max="10243" width="11" style="99" customWidth="1"/>
    <col min="10244" max="10245" width="12.21875" style="99" customWidth="1"/>
    <col min="10246" max="10246" width="43.44140625" style="99" customWidth="1"/>
    <col min="10247" max="10248" width="4.44140625" style="99" customWidth="1"/>
    <col min="10249" max="10249" width="10.77734375" style="99" customWidth="1"/>
    <col min="10250" max="10250" width="8.21875" style="99" customWidth="1"/>
    <col min="10251" max="10251" width="6.33203125" style="99" customWidth="1"/>
    <col min="10252" max="10252" width="9.44140625" style="99" customWidth="1"/>
    <col min="10253" max="10253" width="7.21875" style="99" customWidth="1"/>
    <col min="10254" max="10254" width="25.21875" style="99" customWidth="1"/>
    <col min="10255" max="10496" width="8.88671875" style="99"/>
    <col min="10497" max="10497" width="4.44140625" style="99" customWidth="1"/>
    <col min="10498" max="10498" width="6.77734375" style="99" customWidth="1"/>
    <col min="10499" max="10499" width="11" style="99" customWidth="1"/>
    <col min="10500" max="10501" width="12.21875" style="99" customWidth="1"/>
    <col min="10502" max="10502" width="43.44140625" style="99" customWidth="1"/>
    <col min="10503" max="10504" width="4.44140625" style="99" customWidth="1"/>
    <col min="10505" max="10505" width="10.77734375" style="99" customWidth="1"/>
    <col min="10506" max="10506" width="8.21875" style="99" customWidth="1"/>
    <col min="10507" max="10507" width="6.33203125" style="99" customWidth="1"/>
    <col min="10508" max="10508" width="9.44140625" style="99" customWidth="1"/>
    <col min="10509" max="10509" width="7.21875" style="99" customWidth="1"/>
    <col min="10510" max="10510" width="25.21875" style="99" customWidth="1"/>
    <col min="10511" max="10752" width="8.88671875" style="99"/>
    <col min="10753" max="10753" width="4.44140625" style="99" customWidth="1"/>
    <col min="10754" max="10754" width="6.77734375" style="99" customWidth="1"/>
    <col min="10755" max="10755" width="11" style="99" customWidth="1"/>
    <col min="10756" max="10757" width="12.21875" style="99" customWidth="1"/>
    <col min="10758" max="10758" width="43.44140625" style="99" customWidth="1"/>
    <col min="10759" max="10760" width="4.44140625" style="99" customWidth="1"/>
    <col min="10761" max="10761" width="10.77734375" style="99" customWidth="1"/>
    <col min="10762" max="10762" width="8.21875" style="99" customWidth="1"/>
    <col min="10763" max="10763" width="6.33203125" style="99" customWidth="1"/>
    <col min="10764" max="10764" width="9.44140625" style="99" customWidth="1"/>
    <col min="10765" max="10765" width="7.21875" style="99" customWidth="1"/>
    <col min="10766" max="10766" width="25.21875" style="99" customWidth="1"/>
    <col min="10767" max="11008" width="8.88671875" style="99"/>
    <col min="11009" max="11009" width="4.44140625" style="99" customWidth="1"/>
    <col min="11010" max="11010" width="6.77734375" style="99" customWidth="1"/>
    <col min="11011" max="11011" width="11" style="99" customWidth="1"/>
    <col min="11012" max="11013" width="12.21875" style="99" customWidth="1"/>
    <col min="11014" max="11014" width="43.44140625" style="99" customWidth="1"/>
    <col min="11015" max="11016" width="4.44140625" style="99" customWidth="1"/>
    <col min="11017" max="11017" width="10.77734375" style="99" customWidth="1"/>
    <col min="11018" max="11018" width="8.21875" style="99" customWidth="1"/>
    <col min="11019" max="11019" width="6.33203125" style="99" customWidth="1"/>
    <col min="11020" max="11020" width="9.44140625" style="99" customWidth="1"/>
    <col min="11021" max="11021" width="7.21875" style="99" customWidth="1"/>
    <col min="11022" max="11022" width="25.21875" style="99" customWidth="1"/>
    <col min="11023" max="11264" width="8.88671875" style="99"/>
    <col min="11265" max="11265" width="4.44140625" style="99" customWidth="1"/>
    <col min="11266" max="11266" width="6.77734375" style="99" customWidth="1"/>
    <col min="11267" max="11267" width="11" style="99" customWidth="1"/>
    <col min="11268" max="11269" width="12.21875" style="99" customWidth="1"/>
    <col min="11270" max="11270" width="43.44140625" style="99" customWidth="1"/>
    <col min="11271" max="11272" width="4.44140625" style="99" customWidth="1"/>
    <col min="11273" max="11273" width="10.77734375" style="99" customWidth="1"/>
    <col min="11274" max="11274" width="8.21875" style="99" customWidth="1"/>
    <col min="11275" max="11275" width="6.33203125" style="99" customWidth="1"/>
    <col min="11276" max="11276" width="9.44140625" style="99" customWidth="1"/>
    <col min="11277" max="11277" width="7.21875" style="99" customWidth="1"/>
    <col min="11278" max="11278" width="25.21875" style="99" customWidth="1"/>
    <col min="11279" max="11520" width="8.88671875" style="99"/>
    <col min="11521" max="11521" width="4.44140625" style="99" customWidth="1"/>
    <col min="11522" max="11522" width="6.77734375" style="99" customWidth="1"/>
    <col min="11523" max="11523" width="11" style="99" customWidth="1"/>
    <col min="11524" max="11525" width="12.21875" style="99" customWidth="1"/>
    <col min="11526" max="11526" width="43.44140625" style="99" customWidth="1"/>
    <col min="11527" max="11528" width="4.44140625" style="99" customWidth="1"/>
    <col min="11529" max="11529" width="10.77734375" style="99" customWidth="1"/>
    <col min="11530" max="11530" width="8.21875" style="99" customWidth="1"/>
    <col min="11531" max="11531" width="6.33203125" style="99" customWidth="1"/>
    <col min="11532" max="11532" width="9.44140625" style="99" customWidth="1"/>
    <col min="11533" max="11533" width="7.21875" style="99" customWidth="1"/>
    <col min="11534" max="11534" width="25.21875" style="99" customWidth="1"/>
    <col min="11535" max="11776" width="8.88671875" style="99"/>
    <col min="11777" max="11777" width="4.44140625" style="99" customWidth="1"/>
    <col min="11778" max="11778" width="6.77734375" style="99" customWidth="1"/>
    <col min="11779" max="11779" width="11" style="99" customWidth="1"/>
    <col min="11780" max="11781" width="12.21875" style="99" customWidth="1"/>
    <col min="11782" max="11782" width="43.44140625" style="99" customWidth="1"/>
    <col min="11783" max="11784" width="4.44140625" style="99" customWidth="1"/>
    <col min="11785" max="11785" width="10.77734375" style="99" customWidth="1"/>
    <col min="11786" max="11786" width="8.21875" style="99" customWidth="1"/>
    <col min="11787" max="11787" width="6.33203125" style="99" customWidth="1"/>
    <col min="11788" max="11788" width="9.44140625" style="99" customWidth="1"/>
    <col min="11789" max="11789" width="7.21875" style="99" customWidth="1"/>
    <col min="11790" max="11790" width="25.21875" style="99" customWidth="1"/>
    <col min="11791" max="12032" width="8.88671875" style="99"/>
    <col min="12033" max="12033" width="4.44140625" style="99" customWidth="1"/>
    <col min="12034" max="12034" width="6.77734375" style="99" customWidth="1"/>
    <col min="12035" max="12035" width="11" style="99" customWidth="1"/>
    <col min="12036" max="12037" width="12.21875" style="99" customWidth="1"/>
    <col min="12038" max="12038" width="43.44140625" style="99" customWidth="1"/>
    <col min="12039" max="12040" width="4.44140625" style="99" customWidth="1"/>
    <col min="12041" max="12041" width="10.77734375" style="99" customWidth="1"/>
    <col min="12042" max="12042" width="8.21875" style="99" customWidth="1"/>
    <col min="12043" max="12043" width="6.33203125" style="99" customWidth="1"/>
    <col min="12044" max="12044" width="9.44140625" style="99" customWidth="1"/>
    <col min="12045" max="12045" width="7.21875" style="99" customWidth="1"/>
    <col min="12046" max="12046" width="25.21875" style="99" customWidth="1"/>
    <col min="12047" max="12288" width="8.88671875" style="99"/>
    <col min="12289" max="12289" width="4.44140625" style="99" customWidth="1"/>
    <col min="12290" max="12290" width="6.77734375" style="99" customWidth="1"/>
    <col min="12291" max="12291" width="11" style="99" customWidth="1"/>
    <col min="12292" max="12293" width="12.21875" style="99" customWidth="1"/>
    <col min="12294" max="12294" width="43.44140625" style="99" customWidth="1"/>
    <col min="12295" max="12296" width="4.44140625" style="99" customWidth="1"/>
    <col min="12297" max="12297" width="10.77734375" style="99" customWidth="1"/>
    <col min="12298" max="12298" width="8.21875" style="99" customWidth="1"/>
    <col min="12299" max="12299" width="6.33203125" style="99" customWidth="1"/>
    <col min="12300" max="12300" width="9.44140625" style="99" customWidth="1"/>
    <col min="12301" max="12301" width="7.21875" style="99" customWidth="1"/>
    <col min="12302" max="12302" width="25.21875" style="99" customWidth="1"/>
    <col min="12303" max="12544" width="8.88671875" style="99"/>
    <col min="12545" max="12545" width="4.44140625" style="99" customWidth="1"/>
    <col min="12546" max="12546" width="6.77734375" style="99" customWidth="1"/>
    <col min="12547" max="12547" width="11" style="99" customWidth="1"/>
    <col min="12548" max="12549" width="12.21875" style="99" customWidth="1"/>
    <col min="12550" max="12550" width="43.44140625" style="99" customWidth="1"/>
    <col min="12551" max="12552" width="4.44140625" style="99" customWidth="1"/>
    <col min="12553" max="12553" width="10.77734375" style="99" customWidth="1"/>
    <col min="12554" max="12554" width="8.21875" style="99" customWidth="1"/>
    <col min="12555" max="12555" width="6.33203125" style="99" customWidth="1"/>
    <col min="12556" max="12556" width="9.44140625" style="99" customWidth="1"/>
    <col min="12557" max="12557" width="7.21875" style="99" customWidth="1"/>
    <col min="12558" max="12558" width="25.21875" style="99" customWidth="1"/>
    <col min="12559" max="12800" width="8.88671875" style="99"/>
    <col min="12801" max="12801" width="4.44140625" style="99" customWidth="1"/>
    <col min="12802" max="12802" width="6.77734375" style="99" customWidth="1"/>
    <col min="12803" max="12803" width="11" style="99" customWidth="1"/>
    <col min="12804" max="12805" width="12.21875" style="99" customWidth="1"/>
    <col min="12806" max="12806" width="43.44140625" style="99" customWidth="1"/>
    <col min="12807" max="12808" width="4.44140625" style="99" customWidth="1"/>
    <col min="12809" max="12809" width="10.77734375" style="99" customWidth="1"/>
    <col min="12810" max="12810" width="8.21875" style="99" customWidth="1"/>
    <col min="12811" max="12811" width="6.33203125" style="99" customWidth="1"/>
    <col min="12812" max="12812" width="9.44140625" style="99" customWidth="1"/>
    <col min="12813" max="12813" width="7.21875" style="99" customWidth="1"/>
    <col min="12814" max="12814" width="25.21875" style="99" customWidth="1"/>
    <col min="12815" max="13056" width="8.88671875" style="99"/>
    <col min="13057" max="13057" width="4.44140625" style="99" customWidth="1"/>
    <col min="13058" max="13058" width="6.77734375" style="99" customWidth="1"/>
    <col min="13059" max="13059" width="11" style="99" customWidth="1"/>
    <col min="13060" max="13061" width="12.21875" style="99" customWidth="1"/>
    <col min="13062" max="13062" width="43.44140625" style="99" customWidth="1"/>
    <col min="13063" max="13064" width="4.44140625" style="99" customWidth="1"/>
    <col min="13065" max="13065" width="10.77734375" style="99" customWidth="1"/>
    <col min="13066" max="13066" width="8.21875" style="99" customWidth="1"/>
    <col min="13067" max="13067" width="6.33203125" style="99" customWidth="1"/>
    <col min="13068" max="13068" width="9.44140625" style="99" customWidth="1"/>
    <col min="13069" max="13069" width="7.21875" style="99" customWidth="1"/>
    <col min="13070" max="13070" width="25.21875" style="99" customWidth="1"/>
    <col min="13071" max="13312" width="8.88671875" style="99"/>
    <col min="13313" max="13313" width="4.44140625" style="99" customWidth="1"/>
    <col min="13314" max="13314" width="6.77734375" style="99" customWidth="1"/>
    <col min="13315" max="13315" width="11" style="99" customWidth="1"/>
    <col min="13316" max="13317" width="12.21875" style="99" customWidth="1"/>
    <col min="13318" max="13318" width="43.44140625" style="99" customWidth="1"/>
    <col min="13319" max="13320" width="4.44140625" style="99" customWidth="1"/>
    <col min="13321" max="13321" width="10.77734375" style="99" customWidth="1"/>
    <col min="13322" max="13322" width="8.21875" style="99" customWidth="1"/>
    <col min="13323" max="13323" width="6.33203125" style="99" customWidth="1"/>
    <col min="13324" max="13324" width="9.44140625" style="99" customWidth="1"/>
    <col min="13325" max="13325" width="7.21875" style="99" customWidth="1"/>
    <col min="13326" max="13326" width="25.21875" style="99" customWidth="1"/>
    <col min="13327" max="13568" width="8.88671875" style="99"/>
    <col min="13569" max="13569" width="4.44140625" style="99" customWidth="1"/>
    <col min="13570" max="13570" width="6.77734375" style="99" customWidth="1"/>
    <col min="13571" max="13571" width="11" style="99" customWidth="1"/>
    <col min="13572" max="13573" width="12.21875" style="99" customWidth="1"/>
    <col min="13574" max="13574" width="43.44140625" style="99" customWidth="1"/>
    <col min="13575" max="13576" width="4.44140625" style="99" customWidth="1"/>
    <col min="13577" max="13577" width="10.77734375" style="99" customWidth="1"/>
    <col min="13578" max="13578" width="8.21875" style="99" customWidth="1"/>
    <col min="13579" max="13579" width="6.33203125" style="99" customWidth="1"/>
    <col min="13580" max="13580" width="9.44140625" style="99" customWidth="1"/>
    <col min="13581" max="13581" width="7.21875" style="99" customWidth="1"/>
    <col min="13582" max="13582" width="25.21875" style="99" customWidth="1"/>
    <col min="13583" max="13824" width="8.88671875" style="99"/>
    <col min="13825" max="13825" width="4.44140625" style="99" customWidth="1"/>
    <col min="13826" max="13826" width="6.77734375" style="99" customWidth="1"/>
    <col min="13827" max="13827" width="11" style="99" customWidth="1"/>
    <col min="13828" max="13829" width="12.21875" style="99" customWidth="1"/>
    <col min="13830" max="13830" width="43.44140625" style="99" customWidth="1"/>
    <col min="13831" max="13832" width="4.44140625" style="99" customWidth="1"/>
    <col min="13833" max="13833" width="10.77734375" style="99" customWidth="1"/>
    <col min="13834" max="13834" width="8.21875" style="99" customWidth="1"/>
    <col min="13835" max="13835" width="6.33203125" style="99" customWidth="1"/>
    <col min="13836" max="13836" width="9.44140625" style="99" customWidth="1"/>
    <col min="13837" max="13837" width="7.21875" style="99" customWidth="1"/>
    <col min="13838" max="13838" width="25.21875" style="99" customWidth="1"/>
    <col min="13839" max="14080" width="8.88671875" style="99"/>
    <col min="14081" max="14081" width="4.44140625" style="99" customWidth="1"/>
    <col min="14082" max="14082" width="6.77734375" style="99" customWidth="1"/>
    <col min="14083" max="14083" width="11" style="99" customWidth="1"/>
    <col min="14084" max="14085" width="12.21875" style="99" customWidth="1"/>
    <col min="14086" max="14086" width="43.44140625" style="99" customWidth="1"/>
    <col min="14087" max="14088" width="4.44140625" style="99" customWidth="1"/>
    <col min="14089" max="14089" width="10.77734375" style="99" customWidth="1"/>
    <col min="14090" max="14090" width="8.21875" style="99" customWidth="1"/>
    <col min="14091" max="14091" width="6.33203125" style="99" customWidth="1"/>
    <col min="14092" max="14092" width="9.44140625" style="99" customWidth="1"/>
    <col min="14093" max="14093" width="7.21875" style="99" customWidth="1"/>
    <col min="14094" max="14094" width="25.21875" style="99" customWidth="1"/>
    <col min="14095" max="14336" width="8.88671875" style="99"/>
    <col min="14337" max="14337" width="4.44140625" style="99" customWidth="1"/>
    <col min="14338" max="14338" width="6.77734375" style="99" customWidth="1"/>
    <col min="14339" max="14339" width="11" style="99" customWidth="1"/>
    <col min="14340" max="14341" width="12.21875" style="99" customWidth="1"/>
    <col min="14342" max="14342" width="43.44140625" style="99" customWidth="1"/>
    <col min="14343" max="14344" width="4.44140625" style="99" customWidth="1"/>
    <col min="14345" max="14345" width="10.77734375" style="99" customWidth="1"/>
    <col min="14346" max="14346" width="8.21875" style="99" customWidth="1"/>
    <col min="14347" max="14347" width="6.33203125" style="99" customWidth="1"/>
    <col min="14348" max="14348" width="9.44140625" style="99" customWidth="1"/>
    <col min="14349" max="14349" width="7.21875" style="99" customWidth="1"/>
    <col min="14350" max="14350" width="25.21875" style="99" customWidth="1"/>
    <col min="14351" max="14592" width="8.88671875" style="99"/>
    <col min="14593" max="14593" width="4.44140625" style="99" customWidth="1"/>
    <col min="14594" max="14594" width="6.77734375" style="99" customWidth="1"/>
    <col min="14595" max="14595" width="11" style="99" customWidth="1"/>
    <col min="14596" max="14597" width="12.21875" style="99" customWidth="1"/>
    <col min="14598" max="14598" width="43.44140625" style="99" customWidth="1"/>
    <col min="14599" max="14600" width="4.44140625" style="99" customWidth="1"/>
    <col min="14601" max="14601" width="10.77734375" style="99" customWidth="1"/>
    <col min="14602" max="14602" width="8.21875" style="99" customWidth="1"/>
    <col min="14603" max="14603" width="6.33203125" style="99" customWidth="1"/>
    <col min="14604" max="14604" width="9.44140625" style="99" customWidth="1"/>
    <col min="14605" max="14605" width="7.21875" style="99" customWidth="1"/>
    <col min="14606" max="14606" width="25.21875" style="99" customWidth="1"/>
    <col min="14607" max="14848" width="8.88671875" style="99"/>
    <col min="14849" max="14849" width="4.44140625" style="99" customWidth="1"/>
    <col min="14850" max="14850" width="6.77734375" style="99" customWidth="1"/>
    <col min="14851" max="14851" width="11" style="99" customWidth="1"/>
    <col min="14852" max="14853" width="12.21875" style="99" customWidth="1"/>
    <col min="14854" max="14854" width="43.44140625" style="99" customWidth="1"/>
    <col min="14855" max="14856" width="4.44140625" style="99" customWidth="1"/>
    <col min="14857" max="14857" width="10.77734375" style="99" customWidth="1"/>
    <col min="14858" max="14858" width="8.21875" style="99" customWidth="1"/>
    <col min="14859" max="14859" width="6.33203125" style="99" customWidth="1"/>
    <col min="14860" max="14860" width="9.44140625" style="99" customWidth="1"/>
    <col min="14861" max="14861" width="7.21875" style="99" customWidth="1"/>
    <col min="14862" max="14862" width="25.21875" style="99" customWidth="1"/>
    <col min="14863" max="15104" width="8.88671875" style="99"/>
    <col min="15105" max="15105" width="4.44140625" style="99" customWidth="1"/>
    <col min="15106" max="15106" width="6.77734375" style="99" customWidth="1"/>
    <col min="15107" max="15107" width="11" style="99" customWidth="1"/>
    <col min="15108" max="15109" width="12.21875" style="99" customWidth="1"/>
    <col min="15110" max="15110" width="43.44140625" style="99" customWidth="1"/>
    <col min="15111" max="15112" width="4.44140625" style="99" customWidth="1"/>
    <col min="15113" max="15113" width="10.77734375" style="99" customWidth="1"/>
    <col min="15114" max="15114" width="8.21875" style="99" customWidth="1"/>
    <col min="15115" max="15115" width="6.33203125" style="99" customWidth="1"/>
    <col min="15116" max="15116" width="9.44140625" style="99" customWidth="1"/>
    <col min="15117" max="15117" width="7.21875" style="99" customWidth="1"/>
    <col min="15118" max="15118" width="25.21875" style="99" customWidth="1"/>
    <col min="15119" max="15360" width="8.88671875" style="99"/>
    <col min="15361" max="15361" width="4.44140625" style="99" customWidth="1"/>
    <col min="15362" max="15362" width="6.77734375" style="99" customWidth="1"/>
    <col min="15363" max="15363" width="11" style="99" customWidth="1"/>
    <col min="15364" max="15365" width="12.21875" style="99" customWidth="1"/>
    <col min="15366" max="15366" width="43.44140625" style="99" customWidth="1"/>
    <col min="15367" max="15368" width="4.44140625" style="99" customWidth="1"/>
    <col min="15369" max="15369" width="10.77734375" style="99" customWidth="1"/>
    <col min="15370" max="15370" width="8.21875" style="99" customWidth="1"/>
    <col min="15371" max="15371" width="6.33203125" style="99" customWidth="1"/>
    <col min="15372" max="15372" width="9.44140625" style="99" customWidth="1"/>
    <col min="15373" max="15373" width="7.21875" style="99" customWidth="1"/>
    <col min="15374" max="15374" width="25.21875" style="99" customWidth="1"/>
    <col min="15375" max="15616" width="8.88671875" style="99"/>
    <col min="15617" max="15617" width="4.44140625" style="99" customWidth="1"/>
    <col min="15618" max="15618" width="6.77734375" style="99" customWidth="1"/>
    <col min="15619" max="15619" width="11" style="99" customWidth="1"/>
    <col min="15620" max="15621" width="12.21875" style="99" customWidth="1"/>
    <col min="15622" max="15622" width="43.44140625" style="99" customWidth="1"/>
    <col min="15623" max="15624" width="4.44140625" style="99" customWidth="1"/>
    <col min="15625" max="15625" width="10.77734375" style="99" customWidth="1"/>
    <col min="15626" max="15626" width="8.21875" style="99" customWidth="1"/>
    <col min="15627" max="15627" width="6.33203125" style="99" customWidth="1"/>
    <col min="15628" max="15628" width="9.44140625" style="99" customWidth="1"/>
    <col min="15629" max="15629" width="7.21875" style="99" customWidth="1"/>
    <col min="15630" max="15630" width="25.21875" style="99" customWidth="1"/>
    <col min="15631" max="15872" width="8.88671875" style="99"/>
    <col min="15873" max="15873" width="4.44140625" style="99" customWidth="1"/>
    <col min="15874" max="15874" width="6.77734375" style="99" customWidth="1"/>
    <col min="15875" max="15875" width="11" style="99" customWidth="1"/>
    <col min="15876" max="15877" width="12.21875" style="99" customWidth="1"/>
    <col min="15878" max="15878" width="43.44140625" style="99" customWidth="1"/>
    <col min="15879" max="15880" width="4.44140625" style="99" customWidth="1"/>
    <col min="15881" max="15881" width="10.77734375" style="99" customWidth="1"/>
    <col min="15882" max="15882" width="8.21875" style="99" customWidth="1"/>
    <col min="15883" max="15883" width="6.33203125" style="99" customWidth="1"/>
    <col min="15884" max="15884" width="9.44140625" style="99" customWidth="1"/>
    <col min="15885" max="15885" width="7.21875" style="99" customWidth="1"/>
    <col min="15886" max="15886" width="25.21875" style="99" customWidth="1"/>
    <col min="15887" max="16128" width="8.88671875" style="99"/>
    <col min="16129" max="16129" width="4.44140625" style="99" customWidth="1"/>
    <col min="16130" max="16130" width="6.77734375" style="99" customWidth="1"/>
    <col min="16131" max="16131" width="11" style="99" customWidth="1"/>
    <col min="16132" max="16133" width="12.21875" style="99" customWidth="1"/>
    <col min="16134" max="16134" width="43.44140625" style="99" customWidth="1"/>
    <col min="16135" max="16136" width="4.44140625" style="99" customWidth="1"/>
    <col min="16137" max="16137" width="10.77734375" style="99" customWidth="1"/>
    <col min="16138" max="16138" width="8.21875" style="99" customWidth="1"/>
    <col min="16139" max="16139" width="6.33203125" style="99" customWidth="1"/>
    <col min="16140" max="16140" width="9.44140625" style="99" customWidth="1"/>
    <col min="16141" max="16141" width="7.21875" style="99" customWidth="1"/>
    <col min="16142" max="16142" width="25.21875" style="99" customWidth="1"/>
    <col min="16143" max="16384" width="8.88671875" style="99"/>
  </cols>
  <sheetData>
    <row r="1" spans="1:19" s="116" customFormat="1" ht="16.350000000000001" customHeight="1">
      <c r="A1" s="119" t="s">
        <v>11379</v>
      </c>
      <c r="B1" s="120" t="s">
        <v>1</v>
      </c>
      <c r="C1" s="120" t="s">
        <v>11380</v>
      </c>
      <c r="D1" s="121" t="s">
        <v>5</v>
      </c>
      <c r="E1" s="121" t="s">
        <v>6</v>
      </c>
      <c r="F1" s="122" t="s">
        <v>7</v>
      </c>
      <c r="G1" s="120" t="s">
        <v>12</v>
      </c>
      <c r="H1" s="120" t="s">
        <v>9</v>
      </c>
      <c r="I1" s="120" t="s">
        <v>10</v>
      </c>
      <c r="J1" s="120" t="s">
        <v>11</v>
      </c>
      <c r="K1" s="120" t="s">
        <v>8</v>
      </c>
      <c r="L1" s="123" t="s">
        <v>11381</v>
      </c>
      <c r="M1" s="123" t="s">
        <v>11382</v>
      </c>
      <c r="N1" s="124" t="s">
        <v>11383</v>
      </c>
      <c r="O1" s="115"/>
      <c r="P1" s="115"/>
      <c r="Q1" s="115"/>
      <c r="R1" s="115"/>
      <c r="S1" s="115"/>
    </row>
    <row r="2" spans="1:19" ht="16.350000000000001" customHeight="1">
      <c r="A2" s="117">
        <v>1</v>
      </c>
      <c r="B2" s="94" t="s">
        <v>14</v>
      </c>
      <c r="C2" s="94" t="s">
        <v>11660</v>
      </c>
      <c r="D2" s="95">
        <v>9781315673721</v>
      </c>
      <c r="E2" s="95">
        <v>9780367099787</v>
      </c>
      <c r="F2" s="96" t="s">
        <v>11661</v>
      </c>
      <c r="G2" s="93">
        <v>1</v>
      </c>
      <c r="H2" s="94" t="s">
        <v>9626</v>
      </c>
      <c r="I2" s="94" t="s">
        <v>11662</v>
      </c>
      <c r="J2" s="94" t="s">
        <v>22</v>
      </c>
      <c r="K2" s="93">
        <v>2016</v>
      </c>
      <c r="L2" s="97" t="s">
        <v>11387</v>
      </c>
      <c r="M2" s="98"/>
      <c r="N2" s="118" t="s">
        <v>11663</v>
      </c>
      <c r="O2" s="99"/>
      <c r="P2" s="99"/>
      <c r="Q2" s="99"/>
      <c r="R2" s="99"/>
      <c r="S2" s="99"/>
    </row>
    <row r="3" spans="1:19" ht="16.350000000000001" customHeight="1">
      <c r="A3" s="117">
        <v>2</v>
      </c>
      <c r="B3" s="94" t="s">
        <v>14</v>
      </c>
      <c r="C3" s="94" t="s">
        <v>11660</v>
      </c>
      <c r="D3" s="95">
        <v>9781315679549</v>
      </c>
      <c r="E3" s="95">
        <v>9780367099817</v>
      </c>
      <c r="F3" s="96" t="s">
        <v>11664</v>
      </c>
      <c r="G3" s="93">
        <v>1</v>
      </c>
      <c r="H3" s="94" t="s">
        <v>9626</v>
      </c>
      <c r="I3" s="94" t="s">
        <v>11665</v>
      </c>
      <c r="J3" s="94" t="s">
        <v>22</v>
      </c>
      <c r="K3" s="93">
        <v>2016</v>
      </c>
      <c r="L3" s="97" t="s">
        <v>11387</v>
      </c>
      <c r="M3" s="98"/>
      <c r="N3" s="118" t="s">
        <v>11666</v>
      </c>
      <c r="O3" s="99"/>
      <c r="P3" s="99"/>
      <c r="Q3" s="99"/>
      <c r="R3" s="99"/>
      <c r="S3" s="99"/>
    </row>
    <row r="4" spans="1:19" ht="16.350000000000001" customHeight="1">
      <c r="A4" s="117">
        <v>3</v>
      </c>
      <c r="B4" s="94" t="s">
        <v>14</v>
      </c>
      <c r="C4" s="94" t="s">
        <v>11660</v>
      </c>
      <c r="D4" s="95">
        <v>9780203489666</v>
      </c>
      <c r="E4" s="95">
        <v>9780415833639</v>
      </c>
      <c r="F4" s="96" t="s">
        <v>11701</v>
      </c>
      <c r="G4" s="93">
        <v>1</v>
      </c>
      <c r="H4" s="94" t="s">
        <v>9626</v>
      </c>
      <c r="I4" s="94" t="s">
        <v>11702</v>
      </c>
      <c r="J4" s="94" t="s">
        <v>22</v>
      </c>
      <c r="K4" s="93">
        <v>2016</v>
      </c>
      <c r="L4" s="97" t="s">
        <v>11387</v>
      </c>
      <c r="M4" s="98"/>
      <c r="N4" s="118" t="s">
        <v>11703</v>
      </c>
      <c r="O4" s="99"/>
      <c r="P4" s="99"/>
      <c r="Q4" s="99"/>
      <c r="R4" s="99"/>
      <c r="S4" s="99"/>
    </row>
    <row r="5" spans="1:19" ht="16.350000000000001" customHeight="1">
      <c r="A5" s="117">
        <v>4</v>
      </c>
      <c r="B5" s="94" t="s">
        <v>14</v>
      </c>
      <c r="C5" s="94" t="s">
        <v>11660</v>
      </c>
      <c r="D5" s="95">
        <v>9781315520810</v>
      </c>
      <c r="E5" s="95">
        <v>9781138697645</v>
      </c>
      <c r="F5" s="96" t="s">
        <v>11739</v>
      </c>
      <c r="G5" s="93">
        <v>1</v>
      </c>
      <c r="H5" s="94" t="s">
        <v>9626</v>
      </c>
      <c r="I5" s="94" t="s">
        <v>11740</v>
      </c>
      <c r="J5" s="94" t="s">
        <v>22</v>
      </c>
      <c r="K5" s="93">
        <v>2017</v>
      </c>
      <c r="L5" s="97" t="s">
        <v>11387</v>
      </c>
      <c r="M5" s="98"/>
      <c r="N5" s="118" t="s">
        <v>11741</v>
      </c>
      <c r="O5" s="99"/>
      <c r="P5" s="99"/>
      <c r="Q5" s="99"/>
      <c r="R5" s="99"/>
      <c r="S5" s="99"/>
    </row>
    <row r="6" spans="1:19" ht="16.350000000000001" customHeight="1">
      <c r="A6" s="117">
        <v>5</v>
      </c>
      <c r="B6" s="94" t="s">
        <v>14</v>
      </c>
      <c r="C6" s="94" t="s">
        <v>11660</v>
      </c>
      <c r="D6" s="95">
        <v>9781315280653</v>
      </c>
      <c r="E6" s="95">
        <v>9781138241329</v>
      </c>
      <c r="F6" s="96" t="s">
        <v>11745</v>
      </c>
      <c r="G6" s="93">
        <v>1</v>
      </c>
      <c r="H6" s="94" t="s">
        <v>9626</v>
      </c>
      <c r="I6" s="94" t="s">
        <v>11746</v>
      </c>
      <c r="J6" s="94" t="s">
        <v>22</v>
      </c>
      <c r="K6" s="93">
        <v>2017</v>
      </c>
      <c r="L6" s="97" t="s">
        <v>11387</v>
      </c>
      <c r="M6" s="98"/>
      <c r="N6" s="118" t="s">
        <v>11747</v>
      </c>
      <c r="O6" s="99"/>
      <c r="P6" s="99"/>
      <c r="Q6" s="99"/>
      <c r="R6" s="99"/>
      <c r="S6" s="99"/>
    </row>
    <row r="7" spans="1:19" ht="16.350000000000001" customHeight="1">
      <c r="A7" s="117">
        <v>6</v>
      </c>
      <c r="B7" s="94" t="s">
        <v>14</v>
      </c>
      <c r="C7" s="94" t="s">
        <v>11660</v>
      </c>
      <c r="D7" s="95">
        <v>9781317389019</v>
      </c>
      <c r="E7" s="95">
        <v>9781138934818</v>
      </c>
      <c r="F7" s="96" t="s">
        <v>11802</v>
      </c>
      <c r="G7" s="93">
        <v>1</v>
      </c>
      <c r="H7" s="94" t="s">
        <v>9626</v>
      </c>
      <c r="I7" s="94" t="s">
        <v>11803</v>
      </c>
      <c r="J7" s="94" t="s">
        <v>22</v>
      </c>
      <c r="K7" s="93">
        <v>2017</v>
      </c>
      <c r="L7" s="97" t="s">
        <v>11387</v>
      </c>
      <c r="M7" s="98"/>
      <c r="N7" s="118" t="s">
        <v>11804</v>
      </c>
      <c r="O7" s="99"/>
      <c r="P7" s="99"/>
      <c r="Q7" s="99"/>
      <c r="R7" s="99"/>
      <c r="S7" s="99"/>
    </row>
    <row r="8" spans="1:19" ht="16.350000000000001" customHeight="1">
      <c r="A8" s="117">
        <v>7</v>
      </c>
      <c r="B8" s="94" t="s">
        <v>14</v>
      </c>
      <c r="C8" s="94" t="s">
        <v>11660</v>
      </c>
      <c r="D8" s="95">
        <v>9781315545448</v>
      </c>
      <c r="E8" s="95">
        <v>9781138681972</v>
      </c>
      <c r="F8" s="96" t="s">
        <v>11836</v>
      </c>
      <c r="G8" s="93">
        <v>1</v>
      </c>
      <c r="H8" s="94" t="s">
        <v>9626</v>
      </c>
      <c r="I8" s="94" t="s">
        <v>11837</v>
      </c>
      <c r="J8" s="94" t="s">
        <v>22</v>
      </c>
      <c r="K8" s="93">
        <v>2017</v>
      </c>
      <c r="L8" s="97" t="s">
        <v>11387</v>
      </c>
      <c r="M8" s="98"/>
      <c r="N8" s="118" t="s">
        <v>11838</v>
      </c>
      <c r="O8" s="99"/>
      <c r="P8" s="99"/>
      <c r="Q8" s="99"/>
      <c r="R8" s="99"/>
      <c r="S8" s="99"/>
    </row>
    <row r="9" spans="1:19" ht="16.350000000000001" customHeight="1">
      <c r="A9" s="117">
        <v>8</v>
      </c>
      <c r="B9" s="94" t="s">
        <v>14</v>
      </c>
      <c r="C9" s="94" t="s">
        <v>11393</v>
      </c>
      <c r="D9" s="95">
        <v>9781315605456</v>
      </c>
      <c r="E9" s="95">
        <v>9781472424211</v>
      </c>
      <c r="F9" s="96" t="s">
        <v>11394</v>
      </c>
      <c r="G9" s="93">
        <v>1</v>
      </c>
      <c r="H9" s="94" t="s">
        <v>9626</v>
      </c>
      <c r="I9" s="94" t="s">
        <v>11395</v>
      </c>
      <c r="J9" s="94" t="s">
        <v>22</v>
      </c>
      <c r="K9" s="93">
        <v>2014</v>
      </c>
      <c r="L9" s="97" t="s">
        <v>11387</v>
      </c>
      <c r="M9" s="98"/>
      <c r="N9" s="118" t="s">
        <v>11396</v>
      </c>
      <c r="O9" s="99"/>
      <c r="P9" s="99"/>
      <c r="Q9" s="99"/>
      <c r="R9" s="99"/>
      <c r="S9" s="99"/>
    </row>
    <row r="10" spans="1:19" ht="16.350000000000001" customHeight="1">
      <c r="A10" s="117">
        <v>9</v>
      </c>
      <c r="B10" s="94" t="s">
        <v>14</v>
      </c>
      <c r="C10" s="94" t="s">
        <v>11393</v>
      </c>
      <c r="D10" s="95">
        <v>9781315717142</v>
      </c>
      <c r="E10" s="95">
        <v>9781138859500</v>
      </c>
      <c r="F10" s="96" t="s">
        <v>11793</v>
      </c>
      <c r="G10" s="93">
        <v>1</v>
      </c>
      <c r="H10" s="94" t="s">
        <v>9626</v>
      </c>
      <c r="I10" s="94" t="s">
        <v>11794</v>
      </c>
      <c r="J10" s="94" t="s">
        <v>22</v>
      </c>
      <c r="K10" s="93">
        <v>2017</v>
      </c>
      <c r="L10" s="97" t="s">
        <v>11387</v>
      </c>
      <c r="M10" s="98"/>
      <c r="N10" s="118" t="s">
        <v>11795</v>
      </c>
      <c r="O10" s="99"/>
      <c r="P10" s="99"/>
      <c r="Q10" s="99"/>
      <c r="R10" s="99"/>
      <c r="S10" s="99"/>
    </row>
    <row r="11" spans="1:19" ht="16.350000000000001" customHeight="1">
      <c r="A11" s="117">
        <v>10</v>
      </c>
      <c r="B11" s="94" t="s">
        <v>14</v>
      </c>
      <c r="C11" s="94" t="s">
        <v>11393</v>
      </c>
      <c r="D11" s="95">
        <v>9781315624730</v>
      </c>
      <c r="E11" s="95">
        <v>9781138651562</v>
      </c>
      <c r="F11" s="96" t="s">
        <v>11842</v>
      </c>
      <c r="G11" s="93">
        <v>1</v>
      </c>
      <c r="H11" s="94" t="s">
        <v>9626</v>
      </c>
      <c r="I11" s="94" t="s">
        <v>11843</v>
      </c>
      <c r="J11" s="94" t="s">
        <v>22</v>
      </c>
      <c r="K11" s="93">
        <v>2017</v>
      </c>
      <c r="L11" s="97" t="s">
        <v>11387</v>
      </c>
      <c r="M11" s="98"/>
      <c r="N11" s="118" t="s">
        <v>11844</v>
      </c>
      <c r="O11" s="99"/>
      <c r="P11" s="99"/>
      <c r="Q11" s="99"/>
      <c r="R11" s="99"/>
      <c r="S11" s="99"/>
    </row>
    <row r="12" spans="1:19" ht="16.350000000000001" customHeight="1">
      <c r="A12" s="117">
        <v>11</v>
      </c>
      <c r="B12" s="94" t="s">
        <v>14</v>
      </c>
      <c r="C12" s="94" t="s">
        <v>11393</v>
      </c>
      <c r="D12" s="95">
        <v>9781315466132</v>
      </c>
      <c r="E12" s="95">
        <v>9781848933682</v>
      </c>
      <c r="F12" s="96" t="s">
        <v>11854</v>
      </c>
      <c r="G12" s="93">
        <v>1</v>
      </c>
      <c r="H12" s="94" t="s">
        <v>9626</v>
      </c>
      <c r="I12" s="94" t="s">
        <v>11855</v>
      </c>
      <c r="J12" s="94" t="s">
        <v>22</v>
      </c>
      <c r="K12" s="93">
        <v>2017</v>
      </c>
      <c r="L12" s="97" t="s">
        <v>11387</v>
      </c>
      <c r="M12" s="98"/>
      <c r="N12" s="118" t="s">
        <v>11856</v>
      </c>
      <c r="O12" s="99"/>
      <c r="P12" s="99"/>
      <c r="Q12" s="99"/>
      <c r="R12" s="99"/>
      <c r="S12" s="99"/>
    </row>
    <row r="13" spans="1:19" ht="16.350000000000001" customHeight="1">
      <c r="A13" s="117">
        <v>12</v>
      </c>
      <c r="B13" s="94" t="s">
        <v>14</v>
      </c>
      <c r="C13" s="94" t="s">
        <v>11673</v>
      </c>
      <c r="D13" s="95">
        <v>9781315430812</v>
      </c>
      <c r="E13" s="95">
        <v>9781611328554</v>
      </c>
      <c r="F13" s="96" t="s">
        <v>11674</v>
      </c>
      <c r="G13" s="93">
        <v>1</v>
      </c>
      <c r="H13" s="94" t="s">
        <v>9648</v>
      </c>
      <c r="I13" s="94" t="s">
        <v>11675</v>
      </c>
      <c r="J13" s="94" t="s">
        <v>10604</v>
      </c>
      <c r="K13" s="93">
        <v>2016</v>
      </c>
      <c r="L13" s="97" t="s">
        <v>11387</v>
      </c>
      <c r="M13" s="98"/>
      <c r="N13" s="118" t="s">
        <v>11676</v>
      </c>
      <c r="O13" s="99"/>
      <c r="P13" s="99"/>
      <c r="Q13" s="99"/>
      <c r="R13" s="99"/>
      <c r="S13" s="99"/>
    </row>
    <row r="14" spans="1:19" ht="16.350000000000001" customHeight="1">
      <c r="A14" s="117">
        <v>13</v>
      </c>
      <c r="B14" s="94" t="s">
        <v>14</v>
      </c>
      <c r="C14" s="94" t="s">
        <v>11673</v>
      </c>
      <c r="D14" s="95">
        <v>9781315532738</v>
      </c>
      <c r="E14" s="95">
        <v>9781138692282</v>
      </c>
      <c r="F14" s="96" t="s">
        <v>11820</v>
      </c>
      <c r="G14" s="93">
        <v>1</v>
      </c>
      <c r="H14" s="94" t="s">
        <v>9626</v>
      </c>
      <c r="I14" s="94" t="s">
        <v>11821</v>
      </c>
      <c r="J14" s="94" t="s">
        <v>22</v>
      </c>
      <c r="K14" s="93">
        <v>2017</v>
      </c>
      <c r="L14" s="97" t="s">
        <v>11387</v>
      </c>
      <c r="M14" s="98"/>
      <c r="N14" s="118" t="s">
        <v>11822</v>
      </c>
      <c r="O14" s="99"/>
      <c r="P14" s="99"/>
      <c r="Q14" s="99"/>
      <c r="R14" s="99"/>
      <c r="S14" s="99"/>
    </row>
    <row r="15" spans="1:19" ht="16.350000000000001" customHeight="1">
      <c r="A15" s="117">
        <v>14</v>
      </c>
      <c r="B15" s="94" t="s">
        <v>14</v>
      </c>
      <c r="C15" s="94" t="s">
        <v>11531</v>
      </c>
      <c r="D15" s="95">
        <v>9781315862989</v>
      </c>
      <c r="E15" s="95">
        <v>9780415721660</v>
      </c>
      <c r="F15" s="96" t="s">
        <v>11532</v>
      </c>
      <c r="G15" s="93">
        <v>1</v>
      </c>
      <c r="H15" s="94" t="s">
        <v>9626</v>
      </c>
      <c r="I15" s="94" t="s">
        <v>11533</v>
      </c>
      <c r="J15" s="94" t="s">
        <v>22</v>
      </c>
      <c r="K15" s="93">
        <v>2015</v>
      </c>
      <c r="L15" s="97" t="s">
        <v>11387</v>
      </c>
      <c r="M15" s="98"/>
      <c r="N15" s="118" t="s">
        <v>11534</v>
      </c>
      <c r="O15" s="99"/>
      <c r="P15" s="99"/>
      <c r="Q15" s="99"/>
      <c r="R15" s="99"/>
      <c r="S15" s="99"/>
    </row>
    <row r="16" spans="1:19" ht="16.350000000000001" customHeight="1">
      <c r="A16" s="117">
        <v>15</v>
      </c>
      <c r="B16" s="94" t="s">
        <v>14</v>
      </c>
      <c r="C16" s="94" t="s">
        <v>11531</v>
      </c>
      <c r="D16" s="95">
        <v>9781315848792</v>
      </c>
      <c r="E16" s="95">
        <v>9780415732925</v>
      </c>
      <c r="F16" s="96" t="s">
        <v>11554</v>
      </c>
      <c r="G16" s="93">
        <v>1</v>
      </c>
      <c r="H16" s="94" t="s">
        <v>9648</v>
      </c>
      <c r="I16" s="94" t="s">
        <v>11555</v>
      </c>
      <c r="J16" s="94" t="s">
        <v>22</v>
      </c>
      <c r="K16" s="93">
        <v>2015</v>
      </c>
      <c r="L16" s="97" t="s">
        <v>11387</v>
      </c>
      <c r="M16" s="98"/>
      <c r="N16" s="118" t="s">
        <v>11556</v>
      </c>
      <c r="O16" s="99"/>
      <c r="P16" s="99"/>
      <c r="Q16" s="99"/>
      <c r="R16" s="99"/>
      <c r="S16" s="99"/>
    </row>
    <row r="17" spans="1:19" ht="16.350000000000001" customHeight="1">
      <c r="A17" s="117">
        <v>16</v>
      </c>
      <c r="B17" s="94" t="s">
        <v>14</v>
      </c>
      <c r="C17" s="94" t="s">
        <v>11531</v>
      </c>
      <c r="D17" s="95">
        <v>9781315562711</v>
      </c>
      <c r="E17" s="95">
        <v>9781472461285</v>
      </c>
      <c r="F17" s="96" t="s">
        <v>11585</v>
      </c>
      <c r="G17" s="93">
        <v>1</v>
      </c>
      <c r="H17" s="94" t="s">
        <v>9626</v>
      </c>
      <c r="I17" s="94" t="s">
        <v>11586</v>
      </c>
      <c r="J17" s="94" t="s">
        <v>22</v>
      </c>
      <c r="K17" s="93">
        <v>2016</v>
      </c>
      <c r="L17" s="97" t="s">
        <v>11387</v>
      </c>
      <c r="M17" s="98"/>
      <c r="N17" s="118" t="s">
        <v>11587</v>
      </c>
      <c r="O17" s="99"/>
      <c r="P17" s="99"/>
      <c r="Q17" s="99"/>
      <c r="R17" s="99"/>
      <c r="S17" s="99"/>
    </row>
    <row r="18" spans="1:19" ht="16.350000000000001" customHeight="1">
      <c r="A18" s="117">
        <v>17</v>
      </c>
      <c r="B18" s="94" t="s">
        <v>14</v>
      </c>
      <c r="C18" s="94" t="s">
        <v>11531</v>
      </c>
      <c r="D18" s="95">
        <v>9781315766621</v>
      </c>
      <c r="E18" s="95">
        <v>9781138787360</v>
      </c>
      <c r="F18" s="96" t="s">
        <v>11667</v>
      </c>
      <c r="G18" s="93">
        <v>1</v>
      </c>
      <c r="H18" s="94" t="s">
        <v>9626</v>
      </c>
      <c r="I18" s="94" t="s">
        <v>11668</v>
      </c>
      <c r="J18" s="94" t="s">
        <v>22</v>
      </c>
      <c r="K18" s="93">
        <v>2016</v>
      </c>
      <c r="L18" s="97" t="s">
        <v>11387</v>
      </c>
      <c r="M18" s="98"/>
      <c r="N18" s="118" t="s">
        <v>11669</v>
      </c>
      <c r="O18" s="99"/>
      <c r="P18" s="99"/>
      <c r="Q18" s="99"/>
      <c r="R18" s="99"/>
      <c r="S18" s="99"/>
    </row>
    <row r="19" spans="1:19" ht="16.350000000000001" customHeight="1">
      <c r="A19" s="117">
        <v>18</v>
      </c>
      <c r="B19" s="94" t="s">
        <v>14</v>
      </c>
      <c r="C19" s="94" t="s">
        <v>11454</v>
      </c>
      <c r="D19" s="95">
        <v>9781315589640</v>
      </c>
      <c r="E19" s="95">
        <v>9781472428882</v>
      </c>
      <c r="F19" s="96" t="s">
        <v>11455</v>
      </c>
      <c r="G19" s="93">
        <v>1</v>
      </c>
      <c r="H19" s="94" t="s">
        <v>9626</v>
      </c>
      <c r="I19" s="94" t="s">
        <v>11456</v>
      </c>
      <c r="J19" s="94" t="s">
        <v>22</v>
      </c>
      <c r="K19" s="93">
        <v>2015</v>
      </c>
      <c r="L19" s="97" t="s">
        <v>11387</v>
      </c>
      <c r="M19" s="98"/>
      <c r="N19" s="118" t="s">
        <v>11457</v>
      </c>
      <c r="O19" s="99"/>
      <c r="P19" s="99"/>
      <c r="Q19" s="99"/>
      <c r="R19" s="99"/>
      <c r="S19" s="99"/>
    </row>
    <row r="20" spans="1:19" ht="16.350000000000001" customHeight="1">
      <c r="A20" s="117">
        <v>19</v>
      </c>
      <c r="B20" s="94" t="s">
        <v>14</v>
      </c>
      <c r="C20" s="94" t="s">
        <v>11432</v>
      </c>
      <c r="D20" s="95">
        <v>9780203095959</v>
      </c>
      <c r="E20" s="95">
        <v>9780415630283</v>
      </c>
      <c r="F20" s="96" t="s">
        <v>11433</v>
      </c>
      <c r="G20" s="93">
        <v>1</v>
      </c>
      <c r="H20" s="94" t="s">
        <v>9626</v>
      </c>
      <c r="I20" s="94" t="s">
        <v>11434</v>
      </c>
      <c r="J20" s="94" t="s">
        <v>22</v>
      </c>
      <c r="K20" s="93">
        <v>2014</v>
      </c>
      <c r="L20" s="97" t="s">
        <v>11387</v>
      </c>
      <c r="M20" s="98"/>
      <c r="N20" s="118" t="s">
        <v>11435</v>
      </c>
      <c r="O20" s="99"/>
      <c r="P20" s="99"/>
      <c r="Q20" s="99"/>
      <c r="R20" s="99"/>
      <c r="S20" s="99"/>
    </row>
    <row r="21" spans="1:19" ht="16.350000000000001" customHeight="1">
      <c r="A21" s="117">
        <v>20</v>
      </c>
      <c r="B21" s="94" t="s">
        <v>14</v>
      </c>
      <c r="C21" s="94" t="s">
        <v>11432</v>
      </c>
      <c r="D21" s="95">
        <v>9781315772639</v>
      </c>
      <c r="E21" s="95">
        <v>9781138776296</v>
      </c>
      <c r="F21" s="96" t="s">
        <v>11510</v>
      </c>
      <c r="G21" s="93">
        <v>1</v>
      </c>
      <c r="H21" s="94" t="s">
        <v>9626</v>
      </c>
      <c r="I21" s="94" t="s">
        <v>11511</v>
      </c>
      <c r="J21" s="94" t="s">
        <v>22</v>
      </c>
      <c r="K21" s="93">
        <v>2015</v>
      </c>
      <c r="L21" s="97" t="s">
        <v>11387</v>
      </c>
      <c r="M21" s="98"/>
      <c r="N21" s="118" t="s">
        <v>11512</v>
      </c>
      <c r="O21" s="99"/>
      <c r="P21" s="99"/>
      <c r="Q21" s="99"/>
      <c r="R21" s="99"/>
      <c r="S21" s="99"/>
    </row>
    <row r="22" spans="1:19" ht="16.350000000000001" customHeight="1">
      <c r="A22" s="117">
        <v>21</v>
      </c>
      <c r="B22" s="94" t="s">
        <v>14</v>
      </c>
      <c r="C22" s="94" t="s">
        <v>11432</v>
      </c>
      <c r="D22" s="95">
        <v>9781315857145</v>
      </c>
      <c r="E22" s="95">
        <v>9780415724470</v>
      </c>
      <c r="F22" s="96" t="s">
        <v>11519</v>
      </c>
      <c r="G22" s="93">
        <v>1</v>
      </c>
      <c r="H22" s="94" t="s">
        <v>9626</v>
      </c>
      <c r="I22" s="94" t="s">
        <v>11520</v>
      </c>
      <c r="J22" s="94" t="s">
        <v>22</v>
      </c>
      <c r="K22" s="93">
        <v>2015</v>
      </c>
      <c r="L22" s="97" t="s">
        <v>11387</v>
      </c>
      <c r="M22" s="98"/>
      <c r="N22" s="118" t="s">
        <v>11521</v>
      </c>
      <c r="O22" s="99"/>
      <c r="P22" s="99"/>
      <c r="Q22" s="99"/>
      <c r="R22" s="99"/>
      <c r="S22" s="99"/>
    </row>
    <row r="23" spans="1:19" ht="16.350000000000001" customHeight="1">
      <c r="A23" s="117">
        <v>22</v>
      </c>
      <c r="B23" s="94" t="s">
        <v>14</v>
      </c>
      <c r="C23" s="94" t="s">
        <v>11432</v>
      </c>
      <c r="D23" s="95">
        <v>9781315723167</v>
      </c>
      <c r="E23" s="95">
        <v>9780415698214</v>
      </c>
      <c r="F23" s="96" t="s">
        <v>11538</v>
      </c>
      <c r="G23" s="93">
        <v>1</v>
      </c>
      <c r="H23" s="94" t="s">
        <v>9626</v>
      </c>
      <c r="I23" s="94" t="s">
        <v>11539</v>
      </c>
      <c r="J23" s="94" t="s">
        <v>22</v>
      </c>
      <c r="K23" s="93">
        <v>2015</v>
      </c>
      <c r="L23" s="97" t="s">
        <v>11387</v>
      </c>
      <c r="M23" s="98"/>
      <c r="N23" s="118" t="s">
        <v>11540</v>
      </c>
      <c r="O23" s="99"/>
      <c r="P23" s="99"/>
      <c r="Q23" s="99"/>
      <c r="R23" s="99"/>
      <c r="S23" s="99"/>
    </row>
    <row r="24" spans="1:19" ht="16.350000000000001" customHeight="1">
      <c r="A24" s="117">
        <v>23</v>
      </c>
      <c r="B24" s="94" t="s">
        <v>14</v>
      </c>
      <c r="C24" s="94" t="s">
        <v>11432</v>
      </c>
      <c r="D24" s="95">
        <v>9781315773414</v>
      </c>
      <c r="E24" s="95">
        <v>9781138776104</v>
      </c>
      <c r="F24" s="96" t="s">
        <v>11548</v>
      </c>
      <c r="G24" s="93">
        <v>1</v>
      </c>
      <c r="H24" s="94" t="s">
        <v>9648</v>
      </c>
      <c r="I24" s="94" t="s">
        <v>11549</v>
      </c>
      <c r="J24" s="94" t="s">
        <v>22</v>
      </c>
      <c r="K24" s="93">
        <v>2015</v>
      </c>
      <c r="L24" s="97" t="s">
        <v>11387</v>
      </c>
      <c r="M24" s="98"/>
      <c r="N24" s="118" t="s">
        <v>11550</v>
      </c>
      <c r="O24" s="99"/>
      <c r="P24" s="99"/>
      <c r="Q24" s="99"/>
      <c r="R24" s="99"/>
      <c r="S24" s="99"/>
    </row>
    <row r="25" spans="1:19" ht="16.350000000000001" customHeight="1">
      <c r="A25" s="117">
        <v>24</v>
      </c>
      <c r="B25" s="94" t="s">
        <v>14</v>
      </c>
      <c r="C25" s="94" t="s">
        <v>11432</v>
      </c>
      <c r="D25" s="95">
        <v>9780203817070</v>
      </c>
      <c r="E25" s="95">
        <v>9780415667395</v>
      </c>
      <c r="F25" s="96" t="s">
        <v>11551</v>
      </c>
      <c r="G25" s="93">
        <v>1</v>
      </c>
      <c r="H25" s="94" t="s">
        <v>9626</v>
      </c>
      <c r="I25" s="94" t="s">
        <v>11552</v>
      </c>
      <c r="J25" s="94" t="s">
        <v>22</v>
      </c>
      <c r="K25" s="93">
        <v>2015</v>
      </c>
      <c r="L25" s="97" t="s">
        <v>11387</v>
      </c>
      <c r="M25" s="98"/>
      <c r="N25" s="118" t="s">
        <v>11553</v>
      </c>
      <c r="O25" s="99"/>
      <c r="P25" s="99"/>
      <c r="Q25" s="99"/>
      <c r="R25" s="99"/>
      <c r="S25" s="99"/>
    </row>
    <row r="26" spans="1:19" ht="16.350000000000001" customHeight="1">
      <c r="A26" s="117">
        <v>25</v>
      </c>
      <c r="B26" s="94" t="s">
        <v>14</v>
      </c>
      <c r="C26" s="94" t="s">
        <v>11432</v>
      </c>
      <c r="D26" s="95">
        <v>9781315693798</v>
      </c>
      <c r="E26" s="95">
        <v>9781138909793</v>
      </c>
      <c r="F26" s="96" t="s">
        <v>11677</v>
      </c>
      <c r="G26" s="93">
        <v>1</v>
      </c>
      <c r="H26" s="94" t="s">
        <v>9626</v>
      </c>
      <c r="I26" s="94" t="s">
        <v>11678</v>
      </c>
      <c r="J26" s="94" t="s">
        <v>22</v>
      </c>
      <c r="K26" s="93">
        <v>2016</v>
      </c>
      <c r="L26" s="97" t="s">
        <v>11387</v>
      </c>
      <c r="M26" s="98"/>
      <c r="N26" s="118" t="s">
        <v>11679</v>
      </c>
      <c r="O26" s="99"/>
      <c r="P26" s="99"/>
      <c r="Q26" s="99"/>
      <c r="R26" s="99"/>
      <c r="S26" s="99"/>
    </row>
    <row r="27" spans="1:19" ht="16.350000000000001" customHeight="1">
      <c r="A27" s="117">
        <v>26</v>
      </c>
      <c r="B27" s="94" t="s">
        <v>14</v>
      </c>
      <c r="C27" s="94" t="s">
        <v>11432</v>
      </c>
      <c r="D27" s="95">
        <v>9781315683782</v>
      </c>
      <c r="E27" s="95">
        <v>9780415728195</v>
      </c>
      <c r="F27" s="96" t="s">
        <v>11710</v>
      </c>
      <c r="G27" s="93">
        <v>1</v>
      </c>
      <c r="H27" s="94" t="s">
        <v>9648</v>
      </c>
      <c r="I27" s="94" t="s">
        <v>11711</v>
      </c>
      <c r="J27" s="94" t="s">
        <v>22</v>
      </c>
      <c r="K27" s="93">
        <v>2016</v>
      </c>
      <c r="L27" s="97" t="s">
        <v>11387</v>
      </c>
      <c r="M27" s="98"/>
      <c r="N27" s="118" t="s">
        <v>11712</v>
      </c>
      <c r="O27" s="99"/>
      <c r="P27" s="99"/>
      <c r="Q27" s="99"/>
      <c r="R27" s="99"/>
      <c r="S27" s="99"/>
    </row>
    <row r="28" spans="1:19" ht="16.350000000000001" customHeight="1">
      <c r="A28" s="117">
        <v>27</v>
      </c>
      <c r="B28" s="94" t="s">
        <v>14</v>
      </c>
      <c r="C28" s="94" t="s">
        <v>11432</v>
      </c>
      <c r="D28" s="95">
        <v>9781315686189</v>
      </c>
      <c r="E28" s="95">
        <v>9781138779174</v>
      </c>
      <c r="F28" s="96" t="s">
        <v>11713</v>
      </c>
      <c r="G28" s="93">
        <v>1</v>
      </c>
      <c r="H28" s="94" t="s">
        <v>9629</v>
      </c>
      <c r="I28" s="94" t="s">
        <v>6830</v>
      </c>
      <c r="J28" s="94" t="s">
        <v>22</v>
      </c>
      <c r="K28" s="93">
        <v>2016</v>
      </c>
      <c r="L28" s="97" t="s">
        <v>11387</v>
      </c>
      <c r="M28" s="98"/>
      <c r="N28" s="118" t="s">
        <v>11714</v>
      </c>
      <c r="O28" s="99"/>
      <c r="P28" s="99"/>
      <c r="Q28" s="99"/>
      <c r="R28" s="99"/>
      <c r="S28" s="99"/>
    </row>
    <row r="29" spans="1:19" ht="16.350000000000001" customHeight="1">
      <c r="A29" s="117">
        <v>28</v>
      </c>
      <c r="B29" s="94" t="s">
        <v>14</v>
      </c>
      <c r="C29" s="94" t="s">
        <v>11432</v>
      </c>
      <c r="D29" s="95">
        <v>9781315693873</v>
      </c>
      <c r="E29" s="95">
        <v>9780415597593</v>
      </c>
      <c r="F29" s="96" t="s">
        <v>11718</v>
      </c>
      <c r="G29" s="93">
        <v>1</v>
      </c>
      <c r="H29" s="94" t="s">
        <v>9626</v>
      </c>
      <c r="I29" s="94" t="s">
        <v>11719</v>
      </c>
      <c r="J29" s="94" t="s">
        <v>22</v>
      </c>
      <c r="K29" s="93">
        <v>2016</v>
      </c>
      <c r="L29" s="97" t="s">
        <v>11387</v>
      </c>
      <c r="M29" s="98"/>
      <c r="N29" s="118" t="s">
        <v>11720</v>
      </c>
      <c r="O29" s="99"/>
      <c r="P29" s="99"/>
      <c r="Q29" s="99"/>
      <c r="R29" s="99"/>
      <c r="S29" s="99"/>
    </row>
    <row r="30" spans="1:19" ht="16.350000000000001" customHeight="1">
      <c r="A30" s="117">
        <v>29</v>
      </c>
      <c r="B30" s="94" t="s">
        <v>14</v>
      </c>
      <c r="C30" s="94" t="s">
        <v>11432</v>
      </c>
      <c r="D30" s="95">
        <v>9781315624716</v>
      </c>
      <c r="E30" s="95">
        <v>9781138651586</v>
      </c>
      <c r="F30" s="96" t="s">
        <v>11727</v>
      </c>
      <c r="G30" s="93">
        <v>1</v>
      </c>
      <c r="H30" s="94" t="s">
        <v>9626</v>
      </c>
      <c r="I30" s="94" t="s">
        <v>11728</v>
      </c>
      <c r="J30" s="94" t="s">
        <v>22</v>
      </c>
      <c r="K30" s="93">
        <v>2017</v>
      </c>
      <c r="L30" s="97" t="s">
        <v>11387</v>
      </c>
      <c r="M30" s="98"/>
      <c r="N30" s="118" t="s">
        <v>11729</v>
      </c>
      <c r="O30" s="99"/>
      <c r="P30" s="99"/>
      <c r="Q30" s="99"/>
      <c r="R30" s="99"/>
      <c r="S30" s="99"/>
    </row>
    <row r="31" spans="1:19" ht="16.350000000000001" customHeight="1">
      <c r="A31" s="117">
        <v>30</v>
      </c>
      <c r="B31" s="94" t="s">
        <v>14</v>
      </c>
      <c r="C31" s="94" t="s">
        <v>11432</v>
      </c>
      <c r="D31" s="95">
        <v>9781315679495</v>
      </c>
      <c r="E31" s="95">
        <v>9781138931817</v>
      </c>
      <c r="F31" s="96" t="s">
        <v>11799</v>
      </c>
      <c r="G31" s="93">
        <v>1</v>
      </c>
      <c r="H31" s="94" t="s">
        <v>9626</v>
      </c>
      <c r="I31" s="94" t="s">
        <v>11800</v>
      </c>
      <c r="J31" s="94" t="s">
        <v>22</v>
      </c>
      <c r="K31" s="93">
        <v>2017</v>
      </c>
      <c r="L31" s="97" t="s">
        <v>11387</v>
      </c>
      <c r="M31" s="98"/>
      <c r="N31" s="118" t="s">
        <v>11801</v>
      </c>
      <c r="O31" s="99"/>
      <c r="P31" s="99"/>
      <c r="Q31" s="99"/>
      <c r="R31" s="99"/>
      <c r="S31" s="99"/>
    </row>
    <row r="32" spans="1:19" ht="16.350000000000001" customHeight="1">
      <c r="A32" s="117">
        <v>31</v>
      </c>
      <c r="B32" s="94" t="s">
        <v>14</v>
      </c>
      <c r="C32" s="94" t="s">
        <v>11432</v>
      </c>
      <c r="D32" s="95">
        <v>9781315757278</v>
      </c>
      <c r="E32" s="95">
        <v>9781138797246</v>
      </c>
      <c r="F32" s="96" t="s">
        <v>11827</v>
      </c>
      <c r="G32" s="93">
        <v>1</v>
      </c>
      <c r="H32" s="94" t="s">
        <v>9626</v>
      </c>
      <c r="I32" s="94" t="s">
        <v>11828</v>
      </c>
      <c r="J32" s="94" t="s">
        <v>22</v>
      </c>
      <c r="K32" s="93">
        <v>2017</v>
      </c>
      <c r="L32" s="97" t="s">
        <v>11387</v>
      </c>
      <c r="M32" s="98"/>
      <c r="N32" s="118" t="s">
        <v>11829</v>
      </c>
      <c r="O32" s="99"/>
      <c r="P32" s="99"/>
      <c r="Q32" s="99"/>
      <c r="R32" s="99"/>
      <c r="S32" s="99"/>
    </row>
    <row r="33" spans="1:19" ht="16.350000000000001" customHeight="1">
      <c r="A33" s="117">
        <v>32</v>
      </c>
      <c r="B33" s="94" t="s">
        <v>14</v>
      </c>
      <c r="C33" s="94" t="s">
        <v>11432</v>
      </c>
      <c r="D33" s="95">
        <v>9781315617107</v>
      </c>
      <c r="E33" s="95">
        <v>9781138671270</v>
      </c>
      <c r="F33" s="96" t="s">
        <v>11860</v>
      </c>
      <c r="G33" s="93">
        <v>1</v>
      </c>
      <c r="H33" s="94" t="s">
        <v>9629</v>
      </c>
      <c r="I33" s="94" t="s">
        <v>11861</v>
      </c>
      <c r="J33" s="94" t="s">
        <v>22</v>
      </c>
      <c r="K33" s="93">
        <v>2017</v>
      </c>
      <c r="L33" s="97" t="s">
        <v>11387</v>
      </c>
      <c r="M33" s="98"/>
      <c r="N33" s="118" t="s">
        <v>11862</v>
      </c>
      <c r="O33" s="99"/>
      <c r="P33" s="99"/>
      <c r="Q33" s="99"/>
      <c r="R33" s="99"/>
      <c r="S33" s="99"/>
    </row>
    <row r="34" spans="1:19" ht="16.350000000000001" customHeight="1">
      <c r="A34" s="117">
        <v>33</v>
      </c>
      <c r="B34" s="94" t="s">
        <v>14</v>
      </c>
      <c r="C34" s="94" t="s">
        <v>11432</v>
      </c>
      <c r="D34" s="95">
        <v>9781315647500</v>
      </c>
      <c r="E34" s="95">
        <v>9781138125438</v>
      </c>
      <c r="F34" s="96" t="s">
        <v>11887</v>
      </c>
      <c r="G34" s="93">
        <v>1</v>
      </c>
      <c r="H34" s="94" t="s">
        <v>9626</v>
      </c>
      <c r="I34" s="94" t="s">
        <v>11888</v>
      </c>
      <c r="J34" s="94" t="s">
        <v>22</v>
      </c>
      <c r="K34" s="93">
        <v>2017</v>
      </c>
      <c r="L34" s="97" t="s">
        <v>11387</v>
      </c>
      <c r="M34" s="98"/>
      <c r="N34" s="118" t="s">
        <v>11889</v>
      </c>
      <c r="O34" s="99"/>
      <c r="P34" s="99"/>
      <c r="Q34" s="99"/>
      <c r="R34" s="99"/>
      <c r="S34" s="99"/>
    </row>
    <row r="35" spans="1:19" ht="16.350000000000001" customHeight="1">
      <c r="A35" s="117">
        <v>34</v>
      </c>
      <c r="B35" s="94" t="s">
        <v>14</v>
      </c>
      <c r="C35" s="94" t="s">
        <v>11397</v>
      </c>
      <c r="D35" s="95">
        <v>9781315564692</v>
      </c>
      <c r="E35" s="95">
        <v>9781409440499</v>
      </c>
      <c r="F35" s="96" t="s">
        <v>11398</v>
      </c>
      <c r="G35" s="93">
        <v>1</v>
      </c>
      <c r="H35" s="94" t="s">
        <v>9626</v>
      </c>
      <c r="I35" s="94" t="s">
        <v>11399</v>
      </c>
      <c r="J35" s="94" t="s">
        <v>22</v>
      </c>
      <c r="K35" s="93">
        <v>2014</v>
      </c>
      <c r="L35" s="97" t="s">
        <v>11387</v>
      </c>
      <c r="M35" s="98"/>
      <c r="N35" s="118" t="s">
        <v>11400</v>
      </c>
      <c r="O35" s="99"/>
      <c r="P35" s="99"/>
      <c r="Q35" s="99"/>
      <c r="R35" s="99"/>
      <c r="S35" s="99"/>
    </row>
    <row r="36" spans="1:19" ht="16.350000000000001" customHeight="1">
      <c r="A36" s="117">
        <v>35</v>
      </c>
      <c r="B36" s="94" t="s">
        <v>14</v>
      </c>
      <c r="C36" s="94" t="s">
        <v>11397</v>
      </c>
      <c r="D36" s="95">
        <v>9780203797679</v>
      </c>
      <c r="E36" s="95">
        <v>9780415822848</v>
      </c>
      <c r="F36" s="96" t="s">
        <v>11429</v>
      </c>
      <c r="G36" s="93">
        <v>1</v>
      </c>
      <c r="H36" s="94" t="s">
        <v>9626</v>
      </c>
      <c r="I36" s="94" t="s">
        <v>11430</v>
      </c>
      <c r="J36" s="94" t="s">
        <v>22</v>
      </c>
      <c r="K36" s="93">
        <v>2014</v>
      </c>
      <c r="L36" s="97" t="s">
        <v>11387</v>
      </c>
      <c r="M36" s="98"/>
      <c r="N36" s="118" t="s">
        <v>11431</v>
      </c>
      <c r="O36" s="99"/>
      <c r="P36" s="99"/>
      <c r="Q36" s="99"/>
      <c r="R36" s="99"/>
      <c r="S36" s="99"/>
    </row>
    <row r="37" spans="1:19" ht="16.350000000000001" customHeight="1">
      <c r="A37" s="117">
        <v>36</v>
      </c>
      <c r="B37" s="94" t="s">
        <v>14</v>
      </c>
      <c r="C37" s="94" t="s">
        <v>11397</v>
      </c>
      <c r="D37" s="95">
        <v>9781315539829</v>
      </c>
      <c r="E37" s="95">
        <v>9781138020375</v>
      </c>
      <c r="F37" s="96" t="s">
        <v>11445</v>
      </c>
      <c r="G37" s="93">
        <v>1</v>
      </c>
      <c r="H37" s="94" t="s">
        <v>9626</v>
      </c>
      <c r="I37" s="94" t="s">
        <v>11446</v>
      </c>
      <c r="J37" s="94" t="s">
        <v>1081</v>
      </c>
      <c r="K37" s="93">
        <v>2015</v>
      </c>
      <c r="L37" s="97" t="s">
        <v>11387</v>
      </c>
      <c r="M37" s="98"/>
      <c r="N37" s="118" t="s">
        <v>11447</v>
      </c>
      <c r="O37" s="99"/>
      <c r="P37" s="99"/>
      <c r="Q37" s="99"/>
      <c r="R37" s="99"/>
      <c r="S37" s="99"/>
    </row>
    <row r="38" spans="1:19" ht="16.350000000000001" customHeight="1">
      <c r="A38" s="117">
        <v>37</v>
      </c>
      <c r="B38" s="94" t="s">
        <v>14</v>
      </c>
      <c r="C38" s="94" t="s">
        <v>11397</v>
      </c>
      <c r="D38" s="95">
        <v>9781315736013</v>
      </c>
      <c r="E38" s="95">
        <v>9781848729728</v>
      </c>
      <c r="F38" s="96" t="s">
        <v>11513</v>
      </c>
      <c r="G38" s="93">
        <v>1</v>
      </c>
      <c r="H38" s="94" t="s">
        <v>9626</v>
      </c>
      <c r="I38" s="94" t="s">
        <v>11514</v>
      </c>
      <c r="J38" s="94" t="s">
        <v>22</v>
      </c>
      <c r="K38" s="93">
        <v>2015</v>
      </c>
      <c r="L38" s="97" t="s">
        <v>11387</v>
      </c>
      <c r="M38" s="98"/>
      <c r="N38" s="118" t="s">
        <v>11515</v>
      </c>
      <c r="O38" s="99"/>
      <c r="P38" s="99"/>
      <c r="Q38" s="99"/>
      <c r="R38" s="99"/>
      <c r="S38" s="99"/>
    </row>
    <row r="39" spans="1:19" ht="16.350000000000001" customHeight="1">
      <c r="A39" s="117">
        <v>38</v>
      </c>
      <c r="B39" s="94" t="s">
        <v>14</v>
      </c>
      <c r="C39" s="94" t="s">
        <v>11397</v>
      </c>
      <c r="D39" s="95">
        <v>9781315743448</v>
      </c>
      <c r="E39" s="95">
        <v>9781138812376</v>
      </c>
      <c r="F39" s="96" t="s">
        <v>11557</v>
      </c>
      <c r="G39" s="93">
        <v>1</v>
      </c>
      <c r="H39" s="94" t="s">
        <v>9626</v>
      </c>
      <c r="I39" s="94" t="s">
        <v>11558</v>
      </c>
      <c r="J39" s="94" t="s">
        <v>22</v>
      </c>
      <c r="K39" s="93">
        <v>2015</v>
      </c>
      <c r="L39" s="97" t="s">
        <v>11387</v>
      </c>
      <c r="M39" s="98"/>
      <c r="N39" s="118" t="s">
        <v>11559</v>
      </c>
      <c r="O39" s="99"/>
      <c r="P39" s="99"/>
      <c r="Q39" s="99"/>
      <c r="R39" s="99"/>
      <c r="S39" s="99"/>
    </row>
    <row r="40" spans="1:19" ht="16.350000000000001" customHeight="1">
      <c r="A40" s="117">
        <v>39</v>
      </c>
      <c r="B40" s="94" t="s">
        <v>14</v>
      </c>
      <c r="C40" s="94" t="s">
        <v>11397</v>
      </c>
      <c r="D40" s="95">
        <v>9781315758312</v>
      </c>
      <c r="E40" s="95">
        <v>9780415870528</v>
      </c>
      <c r="F40" s="96" t="s">
        <v>11560</v>
      </c>
      <c r="G40" s="93">
        <v>1</v>
      </c>
      <c r="H40" s="94" t="s">
        <v>9648</v>
      </c>
      <c r="I40" s="94" t="s">
        <v>11561</v>
      </c>
      <c r="J40" s="94" t="s">
        <v>22</v>
      </c>
      <c r="K40" s="93">
        <v>2015</v>
      </c>
      <c r="L40" s="97" t="s">
        <v>11387</v>
      </c>
      <c r="M40" s="98"/>
      <c r="N40" s="118" t="s">
        <v>11562</v>
      </c>
      <c r="O40" s="99"/>
      <c r="P40" s="99"/>
      <c r="Q40" s="99"/>
      <c r="R40" s="99"/>
      <c r="S40" s="99"/>
    </row>
    <row r="41" spans="1:19" ht="16.350000000000001" customHeight="1">
      <c r="A41" s="117">
        <v>40</v>
      </c>
      <c r="B41" s="94" t="s">
        <v>14</v>
      </c>
      <c r="C41" s="94" t="s">
        <v>11397</v>
      </c>
      <c r="D41" s="95">
        <v>9781315755304</v>
      </c>
      <c r="E41" s="95">
        <v>9781138800724</v>
      </c>
      <c r="F41" s="96" t="s">
        <v>11566</v>
      </c>
      <c r="G41" s="93">
        <v>1</v>
      </c>
      <c r="H41" s="94" t="s">
        <v>9626</v>
      </c>
      <c r="I41" s="94" t="s">
        <v>11567</v>
      </c>
      <c r="J41" s="94" t="s">
        <v>22</v>
      </c>
      <c r="K41" s="93">
        <v>2015</v>
      </c>
      <c r="L41" s="97" t="s">
        <v>11387</v>
      </c>
      <c r="M41" s="98"/>
      <c r="N41" s="118" t="s">
        <v>11568</v>
      </c>
      <c r="O41" s="99"/>
      <c r="P41" s="99"/>
      <c r="Q41" s="99"/>
      <c r="R41" s="99"/>
      <c r="S41" s="99"/>
    </row>
    <row r="42" spans="1:19" ht="16.350000000000001" customHeight="1">
      <c r="A42" s="117">
        <v>41</v>
      </c>
      <c r="B42" s="94" t="s">
        <v>14</v>
      </c>
      <c r="C42" s="94" t="s">
        <v>11397</v>
      </c>
      <c r="D42" s="95">
        <v>9781315696621</v>
      </c>
      <c r="E42" s="95">
        <v>9781138903869</v>
      </c>
      <c r="F42" s="96" t="s">
        <v>11594</v>
      </c>
      <c r="G42" s="93">
        <v>1</v>
      </c>
      <c r="H42" s="94" t="s">
        <v>9626</v>
      </c>
      <c r="I42" s="94" t="s">
        <v>11595</v>
      </c>
      <c r="J42" s="94" t="s">
        <v>22</v>
      </c>
      <c r="K42" s="93">
        <v>2016</v>
      </c>
      <c r="L42" s="97" t="s">
        <v>11387</v>
      </c>
      <c r="M42" s="98"/>
      <c r="N42" s="118" t="s">
        <v>11596</v>
      </c>
      <c r="O42" s="99"/>
      <c r="P42" s="99"/>
      <c r="Q42" s="99"/>
      <c r="R42" s="99"/>
      <c r="S42" s="99"/>
    </row>
    <row r="43" spans="1:19" ht="16.350000000000001" customHeight="1">
      <c r="A43" s="117">
        <v>42</v>
      </c>
      <c r="B43" s="94" t="s">
        <v>14</v>
      </c>
      <c r="C43" s="94" t="s">
        <v>11397</v>
      </c>
      <c r="D43" s="95">
        <v>9781315724645</v>
      </c>
      <c r="E43" s="95">
        <v>9781138850545</v>
      </c>
      <c r="F43" s="96" t="s">
        <v>11603</v>
      </c>
      <c r="G43" s="93">
        <v>1</v>
      </c>
      <c r="H43" s="94" t="s">
        <v>9626</v>
      </c>
      <c r="I43" s="94" t="s">
        <v>11604</v>
      </c>
      <c r="J43" s="94" t="s">
        <v>22</v>
      </c>
      <c r="K43" s="93">
        <v>2016</v>
      </c>
      <c r="L43" s="97" t="s">
        <v>11387</v>
      </c>
      <c r="M43" s="98"/>
      <c r="N43" s="118" t="s">
        <v>11605</v>
      </c>
      <c r="O43" s="99"/>
      <c r="P43" s="99"/>
      <c r="Q43" s="99"/>
      <c r="R43" s="99"/>
      <c r="S43" s="99"/>
    </row>
    <row r="44" spans="1:19" ht="16.350000000000001" customHeight="1">
      <c r="A44" s="117">
        <v>43</v>
      </c>
      <c r="B44" s="94" t="s">
        <v>14</v>
      </c>
      <c r="C44" s="94" t="s">
        <v>11397</v>
      </c>
      <c r="D44" s="95">
        <v>9781315734392</v>
      </c>
      <c r="E44" s="95">
        <v>9781138838369</v>
      </c>
      <c r="F44" s="96" t="s">
        <v>11606</v>
      </c>
      <c r="G44" s="93">
        <v>1</v>
      </c>
      <c r="H44" s="94" t="s">
        <v>9626</v>
      </c>
      <c r="I44" s="94" t="s">
        <v>11607</v>
      </c>
      <c r="J44" s="94" t="s">
        <v>22</v>
      </c>
      <c r="K44" s="93">
        <v>2016</v>
      </c>
      <c r="L44" s="97" t="s">
        <v>11387</v>
      </c>
      <c r="M44" s="98"/>
      <c r="N44" s="118" t="s">
        <v>11608</v>
      </c>
      <c r="O44" s="99"/>
      <c r="P44" s="99"/>
      <c r="Q44" s="99"/>
      <c r="R44" s="99"/>
      <c r="S44" s="99"/>
    </row>
    <row r="45" spans="1:19" ht="16.350000000000001" customHeight="1">
      <c r="A45" s="117">
        <v>44</v>
      </c>
      <c r="B45" s="94" t="s">
        <v>14</v>
      </c>
      <c r="C45" s="94" t="s">
        <v>11397</v>
      </c>
      <c r="D45" s="95">
        <v>9781315687070</v>
      </c>
      <c r="E45" s="95">
        <v>9781138920415</v>
      </c>
      <c r="F45" s="96" t="s">
        <v>11621</v>
      </c>
      <c r="G45" s="93">
        <v>1</v>
      </c>
      <c r="H45" s="94" t="s">
        <v>9626</v>
      </c>
      <c r="I45" s="94" t="s">
        <v>11622</v>
      </c>
      <c r="J45" s="94" t="s">
        <v>22</v>
      </c>
      <c r="K45" s="93">
        <v>2016</v>
      </c>
      <c r="L45" s="97" t="s">
        <v>11387</v>
      </c>
      <c r="M45" s="98"/>
      <c r="N45" s="118" t="s">
        <v>11623</v>
      </c>
      <c r="O45" s="99"/>
      <c r="P45" s="99"/>
      <c r="Q45" s="99"/>
      <c r="R45" s="99"/>
      <c r="S45" s="99"/>
    </row>
    <row r="46" spans="1:19" ht="16.350000000000001" customHeight="1">
      <c r="A46" s="117">
        <v>45</v>
      </c>
      <c r="B46" s="94" t="s">
        <v>14</v>
      </c>
      <c r="C46" s="94" t="s">
        <v>11397</v>
      </c>
      <c r="D46" s="95">
        <v>9781315779836</v>
      </c>
      <c r="E46" s="95">
        <v>9781138018297</v>
      </c>
      <c r="F46" s="96" t="s">
        <v>11630</v>
      </c>
      <c r="G46" s="93">
        <v>1</v>
      </c>
      <c r="H46" s="94" t="s">
        <v>9626</v>
      </c>
      <c r="I46" s="94" t="s">
        <v>11631</v>
      </c>
      <c r="J46" s="94" t="s">
        <v>22</v>
      </c>
      <c r="K46" s="93">
        <v>2016</v>
      </c>
      <c r="L46" s="97" t="s">
        <v>11387</v>
      </c>
      <c r="M46" s="98"/>
      <c r="N46" s="118" t="s">
        <v>11632</v>
      </c>
      <c r="O46" s="99"/>
      <c r="P46" s="99"/>
      <c r="Q46" s="99"/>
      <c r="R46" s="99"/>
      <c r="S46" s="99"/>
    </row>
    <row r="47" spans="1:19" ht="16.350000000000001" customHeight="1">
      <c r="A47" s="117">
        <v>46</v>
      </c>
      <c r="B47" s="94" t="s">
        <v>14</v>
      </c>
      <c r="C47" s="94" t="s">
        <v>11397</v>
      </c>
      <c r="D47" s="95">
        <v>9781315686844</v>
      </c>
      <c r="E47" s="95">
        <v>9781138916883</v>
      </c>
      <c r="F47" s="96" t="s">
        <v>11680</v>
      </c>
      <c r="G47" s="93">
        <v>1</v>
      </c>
      <c r="H47" s="94" t="s">
        <v>9626</v>
      </c>
      <c r="I47" s="94" t="s">
        <v>11681</v>
      </c>
      <c r="J47" s="94" t="s">
        <v>22</v>
      </c>
      <c r="K47" s="93">
        <v>2016</v>
      </c>
      <c r="L47" s="97" t="s">
        <v>11387</v>
      </c>
      <c r="M47" s="98"/>
      <c r="N47" s="118" t="s">
        <v>11682</v>
      </c>
      <c r="O47" s="99"/>
      <c r="P47" s="99"/>
      <c r="Q47" s="99"/>
      <c r="R47" s="99"/>
      <c r="S47" s="99"/>
    </row>
    <row r="48" spans="1:19" ht="16.350000000000001" customHeight="1">
      <c r="A48" s="117">
        <v>47</v>
      </c>
      <c r="B48" s="94" t="s">
        <v>14</v>
      </c>
      <c r="C48" s="94" t="s">
        <v>11397</v>
      </c>
      <c r="D48" s="95">
        <v>9781315737447</v>
      </c>
      <c r="E48" s="95">
        <v>9781138830035</v>
      </c>
      <c r="F48" s="96" t="s">
        <v>11683</v>
      </c>
      <c r="G48" s="93">
        <v>1</v>
      </c>
      <c r="H48" s="94" t="s">
        <v>9629</v>
      </c>
      <c r="I48" s="94" t="s">
        <v>11684</v>
      </c>
      <c r="J48" s="94" t="s">
        <v>22</v>
      </c>
      <c r="K48" s="93">
        <v>2016</v>
      </c>
      <c r="L48" s="97" t="s">
        <v>11387</v>
      </c>
      <c r="M48" s="98"/>
      <c r="N48" s="118" t="s">
        <v>11685</v>
      </c>
      <c r="O48" s="99"/>
      <c r="P48" s="99"/>
      <c r="Q48" s="99"/>
      <c r="R48" s="99"/>
      <c r="S48" s="99"/>
    </row>
    <row r="49" spans="1:19" ht="16.350000000000001" customHeight="1">
      <c r="A49" s="117">
        <v>48</v>
      </c>
      <c r="B49" s="94" t="s">
        <v>14</v>
      </c>
      <c r="C49" s="94" t="s">
        <v>11397</v>
      </c>
      <c r="D49" s="95">
        <v>9781315715964</v>
      </c>
      <c r="E49" s="95">
        <v>9781138884649</v>
      </c>
      <c r="F49" s="96" t="s">
        <v>11686</v>
      </c>
      <c r="G49" s="93">
        <v>1</v>
      </c>
      <c r="H49" s="94" t="s">
        <v>9626</v>
      </c>
      <c r="I49" s="94" t="s">
        <v>11687</v>
      </c>
      <c r="J49" s="94" t="s">
        <v>22</v>
      </c>
      <c r="K49" s="93">
        <v>2016</v>
      </c>
      <c r="L49" s="97" t="s">
        <v>11387</v>
      </c>
      <c r="M49" s="98"/>
      <c r="N49" s="118" t="s">
        <v>11688</v>
      </c>
      <c r="O49" s="99"/>
      <c r="P49" s="99"/>
      <c r="Q49" s="99"/>
      <c r="R49" s="99"/>
      <c r="S49" s="99"/>
    </row>
    <row r="50" spans="1:19" ht="16.350000000000001" customHeight="1">
      <c r="A50" s="117">
        <v>49</v>
      </c>
      <c r="B50" s="94" t="s">
        <v>14</v>
      </c>
      <c r="C50" s="94" t="s">
        <v>11397</v>
      </c>
      <c r="D50" s="95">
        <v>9781315716022</v>
      </c>
      <c r="E50" s="95">
        <v>9781138884533</v>
      </c>
      <c r="F50" s="96" t="s">
        <v>11689</v>
      </c>
      <c r="G50" s="93">
        <v>1</v>
      </c>
      <c r="H50" s="94" t="s">
        <v>9648</v>
      </c>
      <c r="I50" s="94" t="s">
        <v>11690</v>
      </c>
      <c r="J50" s="94" t="s">
        <v>22</v>
      </c>
      <c r="K50" s="93">
        <v>2016</v>
      </c>
      <c r="L50" s="97" t="s">
        <v>11387</v>
      </c>
      <c r="M50" s="98"/>
      <c r="N50" s="118" t="s">
        <v>11691</v>
      </c>
      <c r="O50" s="99"/>
      <c r="P50" s="99"/>
      <c r="Q50" s="99"/>
      <c r="R50" s="99"/>
      <c r="S50" s="99"/>
    </row>
    <row r="51" spans="1:19" ht="16.350000000000001" customHeight="1">
      <c r="A51" s="117">
        <v>50</v>
      </c>
      <c r="B51" s="94" t="s">
        <v>14</v>
      </c>
      <c r="C51" s="94" t="s">
        <v>11397</v>
      </c>
      <c r="D51" s="95">
        <v>9781315651620</v>
      </c>
      <c r="E51" s="95">
        <v>9781138908116</v>
      </c>
      <c r="F51" s="96" t="s">
        <v>11692</v>
      </c>
      <c r="G51" s="93">
        <v>1</v>
      </c>
      <c r="H51" s="94" t="s">
        <v>9626</v>
      </c>
      <c r="I51" s="94" t="s">
        <v>11693</v>
      </c>
      <c r="J51" s="94" t="s">
        <v>22</v>
      </c>
      <c r="K51" s="93">
        <v>2016</v>
      </c>
      <c r="L51" s="97" t="s">
        <v>11387</v>
      </c>
      <c r="M51" s="98"/>
      <c r="N51" s="118" t="s">
        <v>11694</v>
      </c>
      <c r="O51" s="99"/>
      <c r="P51" s="99"/>
      <c r="Q51" s="99"/>
      <c r="R51" s="99"/>
      <c r="S51" s="99"/>
    </row>
    <row r="52" spans="1:19" ht="16.350000000000001" customHeight="1">
      <c r="A52" s="117">
        <v>51</v>
      </c>
      <c r="B52" s="94" t="s">
        <v>14</v>
      </c>
      <c r="C52" s="94" t="s">
        <v>11397</v>
      </c>
      <c r="D52" s="95">
        <v>9781315849461</v>
      </c>
      <c r="E52" s="95">
        <v>9781848722804</v>
      </c>
      <c r="F52" s="96" t="s">
        <v>11695</v>
      </c>
      <c r="G52" s="93">
        <v>1</v>
      </c>
      <c r="H52" s="94" t="s">
        <v>9626</v>
      </c>
      <c r="I52" s="94" t="s">
        <v>11696</v>
      </c>
      <c r="J52" s="94" t="s">
        <v>22</v>
      </c>
      <c r="K52" s="93">
        <v>2016</v>
      </c>
      <c r="L52" s="97" t="s">
        <v>11387</v>
      </c>
      <c r="M52" s="98"/>
      <c r="N52" s="118" t="s">
        <v>11697</v>
      </c>
      <c r="O52" s="99"/>
      <c r="P52" s="99"/>
      <c r="Q52" s="99"/>
      <c r="R52" s="99"/>
      <c r="S52" s="99"/>
    </row>
    <row r="53" spans="1:19" ht="16.350000000000001" customHeight="1">
      <c r="A53" s="117">
        <v>52</v>
      </c>
      <c r="B53" s="94" t="s">
        <v>14</v>
      </c>
      <c r="C53" s="94" t="s">
        <v>11397</v>
      </c>
      <c r="D53" s="95">
        <v>9781315681337</v>
      </c>
      <c r="E53" s="95">
        <v>9781138929234</v>
      </c>
      <c r="F53" s="96" t="s">
        <v>11698</v>
      </c>
      <c r="G53" s="93">
        <v>1</v>
      </c>
      <c r="H53" s="94" t="s">
        <v>9626</v>
      </c>
      <c r="I53" s="94" t="s">
        <v>11699</v>
      </c>
      <c r="J53" s="94" t="s">
        <v>22</v>
      </c>
      <c r="K53" s="93">
        <v>2016</v>
      </c>
      <c r="L53" s="97" t="s">
        <v>11387</v>
      </c>
      <c r="M53" s="98"/>
      <c r="N53" s="118" t="s">
        <v>11700</v>
      </c>
      <c r="O53" s="99"/>
      <c r="P53" s="99"/>
      <c r="Q53" s="99"/>
      <c r="R53" s="99"/>
      <c r="S53" s="99"/>
    </row>
    <row r="54" spans="1:19" ht="16.350000000000001" customHeight="1">
      <c r="A54" s="117">
        <v>53</v>
      </c>
      <c r="B54" s="94" t="s">
        <v>14</v>
      </c>
      <c r="C54" s="94" t="s">
        <v>11397</v>
      </c>
      <c r="D54" s="95">
        <v>9781315710075</v>
      </c>
      <c r="E54" s="95">
        <v>9781138890756</v>
      </c>
      <c r="F54" s="96" t="s">
        <v>11704</v>
      </c>
      <c r="G54" s="93">
        <v>1</v>
      </c>
      <c r="H54" s="94" t="s">
        <v>9626</v>
      </c>
      <c r="I54" s="94" t="s">
        <v>11705</v>
      </c>
      <c r="J54" s="94" t="s">
        <v>22</v>
      </c>
      <c r="K54" s="93">
        <v>2016</v>
      </c>
      <c r="L54" s="97" t="s">
        <v>11387</v>
      </c>
      <c r="M54" s="98"/>
      <c r="N54" s="118" t="s">
        <v>11706</v>
      </c>
      <c r="O54" s="99"/>
      <c r="P54" s="99"/>
      <c r="Q54" s="99"/>
      <c r="R54" s="99"/>
      <c r="S54" s="99"/>
    </row>
    <row r="55" spans="1:19" ht="16.350000000000001" customHeight="1">
      <c r="A55" s="117">
        <v>54</v>
      </c>
      <c r="B55" s="94" t="s">
        <v>14</v>
      </c>
      <c r="C55" s="94" t="s">
        <v>11397</v>
      </c>
      <c r="D55" s="95">
        <v>9781315746630</v>
      </c>
      <c r="E55" s="95">
        <v>9781138812338</v>
      </c>
      <c r="F55" s="96" t="s">
        <v>11707</v>
      </c>
      <c r="G55" s="93">
        <v>1</v>
      </c>
      <c r="H55" s="94" t="s">
        <v>9626</v>
      </c>
      <c r="I55" s="94" t="s">
        <v>11708</v>
      </c>
      <c r="J55" s="94" t="s">
        <v>22</v>
      </c>
      <c r="K55" s="93">
        <v>2016</v>
      </c>
      <c r="L55" s="97" t="s">
        <v>11387</v>
      </c>
      <c r="M55" s="98"/>
      <c r="N55" s="118" t="s">
        <v>11709</v>
      </c>
      <c r="O55" s="99"/>
      <c r="P55" s="99"/>
      <c r="Q55" s="99"/>
      <c r="R55" s="99"/>
      <c r="S55" s="99"/>
    </row>
    <row r="56" spans="1:19" ht="16.350000000000001" customHeight="1">
      <c r="A56" s="117">
        <v>55</v>
      </c>
      <c r="B56" s="94" t="s">
        <v>14</v>
      </c>
      <c r="C56" s="94" t="s">
        <v>11397</v>
      </c>
      <c r="D56" s="95">
        <v>9781315630038</v>
      </c>
      <c r="E56" s="95">
        <v>9781138642355</v>
      </c>
      <c r="F56" s="96" t="s">
        <v>11742</v>
      </c>
      <c r="G56" s="93">
        <v>1</v>
      </c>
      <c r="H56" s="94" t="s">
        <v>9626</v>
      </c>
      <c r="I56" s="94" t="s">
        <v>11743</v>
      </c>
      <c r="J56" s="94" t="s">
        <v>22</v>
      </c>
      <c r="K56" s="93">
        <v>2017</v>
      </c>
      <c r="L56" s="97" t="s">
        <v>11387</v>
      </c>
      <c r="M56" s="98"/>
      <c r="N56" s="118" t="s">
        <v>11744</v>
      </c>
      <c r="O56" s="99"/>
      <c r="P56" s="99"/>
      <c r="Q56" s="99"/>
      <c r="R56" s="99"/>
      <c r="S56" s="99"/>
    </row>
    <row r="57" spans="1:19" ht="16.350000000000001" customHeight="1">
      <c r="A57" s="117">
        <v>56</v>
      </c>
      <c r="B57" s="94" t="s">
        <v>14</v>
      </c>
      <c r="C57" s="94" t="s">
        <v>11397</v>
      </c>
      <c r="D57" s="95">
        <v>9781315720012</v>
      </c>
      <c r="E57" s="95">
        <v>9781138855953</v>
      </c>
      <c r="F57" s="96" t="s">
        <v>11778</v>
      </c>
      <c r="G57" s="93">
        <v>1</v>
      </c>
      <c r="H57" s="94" t="s">
        <v>9626</v>
      </c>
      <c r="I57" s="94" t="s">
        <v>11779</v>
      </c>
      <c r="J57" s="94" t="s">
        <v>22</v>
      </c>
      <c r="K57" s="93">
        <v>2017</v>
      </c>
      <c r="L57" s="97" t="s">
        <v>11387</v>
      </c>
      <c r="M57" s="98"/>
      <c r="N57" s="118" t="s">
        <v>11780</v>
      </c>
      <c r="O57" s="99"/>
      <c r="P57" s="99"/>
      <c r="Q57" s="99"/>
      <c r="R57" s="99"/>
      <c r="S57" s="99"/>
    </row>
    <row r="58" spans="1:19" ht="16.350000000000001" customHeight="1">
      <c r="A58" s="117">
        <v>57</v>
      </c>
      <c r="B58" s="94" t="s">
        <v>14</v>
      </c>
      <c r="C58" s="94" t="s">
        <v>11397</v>
      </c>
      <c r="D58" s="95">
        <v>9781315694399</v>
      </c>
      <c r="E58" s="95">
        <v>9781138908475</v>
      </c>
      <c r="F58" s="96" t="s">
        <v>11811</v>
      </c>
      <c r="G58" s="93">
        <v>1</v>
      </c>
      <c r="H58" s="94" t="s">
        <v>9626</v>
      </c>
      <c r="I58" s="94" t="s">
        <v>11812</v>
      </c>
      <c r="J58" s="94" t="s">
        <v>22</v>
      </c>
      <c r="K58" s="93">
        <v>2017</v>
      </c>
      <c r="L58" s="97" t="s">
        <v>11387</v>
      </c>
      <c r="M58" s="98"/>
      <c r="N58" s="118" t="s">
        <v>11813</v>
      </c>
      <c r="O58" s="99"/>
      <c r="P58" s="99"/>
      <c r="Q58" s="99"/>
      <c r="R58" s="99"/>
      <c r="S58" s="99"/>
    </row>
    <row r="59" spans="1:19" ht="16.350000000000001" customHeight="1">
      <c r="A59" s="117">
        <v>58</v>
      </c>
      <c r="B59" s="94" t="s">
        <v>14</v>
      </c>
      <c r="C59" s="94" t="s">
        <v>11397</v>
      </c>
      <c r="D59" s="95">
        <v>9781315656939</v>
      </c>
      <c r="E59" s="95">
        <v>9781138101432</v>
      </c>
      <c r="F59" s="96" t="s">
        <v>11830</v>
      </c>
      <c r="G59" s="93">
        <v>1</v>
      </c>
      <c r="H59" s="94" t="s">
        <v>9648</v>
      </c>
      <c r="I59" s="94" t="s">
        <v>11831</v>
      </c>
      <c r="J59" s="94" t="s">
        <v>22</v>
      </c>
      <c r="K59" s="93">
        <v>2017</v>
      </c>
      <c r="L59" s="97" t="s">
        <v>11387</v>
      </c>
      <c r="M59" s="98"/>
      <c r="N59" s="118" t="s">
        <v>11832</v>
      </c>
      <c r="O59" s="99"/>
      <c r="P59" s="99"/>
      <c r="Q59" s="99"/>
      <c r="R59" s="99"/>
      <c r="S59" s="99"/>
    </row>
    <row r="60" spans="1:19" ht="16.350000000000001" customHeight="1">
      <c r="A60" s="117">
        <v>59</v>
      </c>
      <c r="B60" s="94" t="s">
        <v>14</v>
      </c>
      <c r="C60" s="94" t="s">
        <v>11397</v>
      </c>
      <c r="D60" s="95">
        <v>9781315707129</v>
      </c>
      <c r="E60" s="95">
        <v>9781138900653</v>
      </c>
      <c r="F60" s="96" t="s">
        <v>11848</v>
      </c>
      <c r="G60" s="93">
        <v>1</v>
      </c>
      <c r="H60" s="94" t="s">
        <v>9626</v>
      </c>
      <c r="I60" s="94" t="s">
        <v>11849</v>
      </c>
      <c r="J60" s="94" t="s">
        <v>22</v>
      </c>
      <c r="K60" s="93">
        <v>2017</v>
      </c>
      <c r="L60" s="97" t="s">
        <v>11387</v>
      </c>
      <c r="M60" s="98"/>
      <c r="N60" s="118" t="s">
        <v>11850</v>
      </c>
      <c r="O60" s="99"/>
      <c r="P60" s="99"/>
      <c r="Q60" s="99"/>
      <c r="R60" s="99"/>
      <c r="S60" s="99"/>
    </row>
    <row r="61" spans="1:19" ht="16.350000000000001" customHeight="1">
      <c r="A61" s="117">
        <v>60</v>
      </c>
      <c r="B61" s="94" t="s">
        <v>14</v>
      </c>
      <c r="C61" s="94" t="s">
        <v>11389</v>
      </c>
      <c r="D61" s="95">
        <v>9781315591681</v>
      </c>
      <c r="E61" s="95">
        <v>9781472409829</v>
      </c>
      <c r="F61" s="96" t="s">
        <v>11390</v>
      </c>
      <c r="G61" s="93">
        <v>1</v>
      </c>
      <c r="H61" s="94" t="s">
        <v>9626</v>
      </c>
      <c r="I61" s="94" t="s">
        <v>11391</v>
      </c>
      <c r="J61" s="94" t="s">
        <v>22</v>
      </c>
      <c r="K61" s="93">
        <v>2014</v>
      </c>
      <c r="L61" s="97" t="s">
        <v>11387</v>
      </c>
      <c r="M61" s="98"/>
      <c r="N61" s="118" t="s">
        <v>11392</v>
      </c>
      <c r="O61" s="99"/>
      <c r="P61" s="99"/>
      <c r="Q61" s="99"/>
      <c r="R61" s="99"/>
      <c r="S61" s="99"/>
    </row>
    <row r="62" spans="1:19" ht="16.350000000000001" customHeight="1">
      <c r="A62" s="117">
        <v>61</v>
      </c>
      <c r="B62" s="94" t="s">
        <v>14</v>
      </c>
      <c r="C62" s="94" t="s">
        <v>11389</v>
      </c>
      <c r="D62" s="95">
        <v>9781315651880</v>
      </c>
      <c r="E62" s="95">
        <v>9781138120112</v>
      </c>
      <c r="F62" s="96" t="s">
        <v>11597</v>
      </c>
      <c r="G62" s="93">
        <v>1</v>
      </c>
      <c r="H62" s="94" t="s">
        <v>9626</v>
      </c>
      <c r="I62" s="94" t="s">
        <v>11598</v>
      </c>
      <c r="J62" s="94" t="s">
        <v>22</v>
      </c>
      <c r="K62" s="93">
        <v>2016</v>
      </c>
      <c r="L62" s="97" t="s">
        <v>11387</v>
      </c>
      <c r="M62" s="98"/>
      <c r="N62" s="118" t="s">
        <v>11599</v>
      </c>
      <c r="O62" s="99"/>
      <c r="P62" s="99"/>
      <c r="Q62" s="99"/>
      <c r="R62" s="99"/>
      <c r="S62" s="99"/>
    </row>
    <row r="63" spans="1:19" ht="16.350000000000001" customHeight="1">
      <c r="A63" s="117">
        <v>62</v>
      </c>
      <c r="B63" s="94" t="s">
        <v>14</v>
      </c>
      <c r="C63" s="94" t="s">
        <v>11389</v>
      </c>
      <c r="D63" s="95">
        <v>9781315695044</v>
      </c>
      <c r="E63" s="95">
        <v>9781138907560</v>
      </c>
      <c r="F63" s="96" t="s">
        <v>11878</v>
      </c>
      <c r="G63" s="93">
        <v>1</v>
      </c>
      <c r="H63" s="94" t="s">
        <v>9626</v>
      </c>
      <c r="I63" s="94" t="s">
        <v>11879</v>
      </c>
      <c r="J63" s="94" t="s">
        <v>22</v>
      </c>
      <c r="K63" s="93">
        <v>2017</v>
      </c>
      <c r="L63" s="97" t="s">
        <v>11387</v>
      </c>
      <c r="M63" s="98"/>
      <c r="N63" s="118" t="s">
        <v>11880</v>
      </c>
      <c r="O63" s="99"/>
      <c r="P63" s="99"/>
      <c r="Q63" s="99"/>
      <c r="R63" s="99"/>
      <c r="S63" s="99"/>
    </row>
    <row r="64" spans="1:19" ht="16.350000000000001" customHeight="1">
      <c r="A64" s="117">
        <v>63</v>
      </c>
      <c r="B64" s="94" t="s">
        <v>14</v>
      </c>
      <c r="C64" s="94" t="s">
        <v>11407</v>
      </c>
      <c r="D64" s="95">
        <v>9781315857077</v>
      </c>
      <c r="E64" s="95">
        <v>9780415724661</v>
      </c>
      <c r="F64" s="96" t="s">
        <v>11408</v>
      </c>
      <c r="G64" s="93">
        <v>1</v>
      </c>
      <c r="H64" s="94" t="s">
        <v>9626</v>
      </c>
      <c r="I64" s="94" t="s">
        <v>11409</v>
      </c>
      <c r="J64" s="94" t="s">
        <v>22</v>
      </c>
      <c r="K64" s="93">
        <v>2014</v>
      </c>
      <c r="L64" s="97" t="s">
        <v>11387</v>
      </c>
      <c r="M64" s="98"/>
      <c r="N64" s="118" t="s">
        <v>11410</v>
      </c>
      <c r="O64" s="99"/>
      <c r="P64" s="99"/>
      <c r="Q64" s="99"/>
      <c r="R64" s="99"/>
      <c r="S64" s="99"/>
    </row>
    <row r="65" spans="1:19" ht="16.350000000000001" customHeight="1">
      <c r="A65" s="117">
        <v>64</v>
      </c>
      <c r="B65" s="94" t="s">
        <v>14</v>
      </c>
      <c r="C65" s="94" t="s">
        <v>11407</v>
      </c>
      <c r="D65" s="95">
        <v>9781315768007</v>
      </c>
      <c r="E65" s="95">
        <v>9780415430463</v>
      </c>
      <c r="F65" s="96" t="s">
        <v>11415</v>
      </c>
      <c r="G65" s="93">
        <v>1</v>
      </c>
      <c r="H65" s="94" t="s">
        <v>9626</v>
      </c>
      <c r="I65" s="94" t="s">
        <v>11416</v>
      </c>
      <c r="J65" s="94" t="s">
        <v>22</v>
      </c>
      <c r="K65" s="93">
        <v>2014</v>
      </c>
      <c r="L65" s="97" t="s">
        <v>11387</v>
      </c>
      <c r="M65" s="98"/>
      <c r="N65" s="118" t="s">
        <v>11417</v>
      </c>
      <c r="O65" s="99"/>
      <c r="P65" s="99"/>
      <c r="Q65" s="99"/>
      <c r="R65" s="99"/>
      <c r="S65" s="99"/>
    </row>
    <row r="66" spans="1:19" ht="16.350000000000001" customHeight="1">
      <c r="A66" s="117">
        <v>65</v>
      </c>
      <c r="B66" s="94" t="s">
        <v>14</v>
      </c>
      <c r="C66" s="94" t="s">
        <v>11407</v>
      </c>
      <c r="D66" s="95">
        <v>9781315586397</v>
      </c>
      <c r="E66" s="95">
        <v>9781472444332</v>
      </c>
      <c r="F66" s="96" t="s">
        <v>11458</v>
      </c>
      <c r="G66" s="93">
        <v>1</v>
      </c>
      <c r="H66" s="94" t="s">
        <v>9626</v>
      </c>
      <c r="I66" s="94" t="s">
        <v>11459</v>
      </c>
      <c r="J66" s="94" t="s">
        <v>22</v>
      </c>
      <c r="K66" s="93">
        <v>2015</v>
      </c>
      <c r="L66" s="97" t="s">
        <v>11387</v>
      </c>
      <c r="M66" s="98"/>
      <c r="N66" s="118" t="s">
        <v>11460</v>
      </c>
      <c r="O66" s="99"/>
      <c r="P66" s="99"/>
      <c r="Q66" s="99"/>
      <c r="R66" s="99"/>
      <c r="S66" s="99"/>
    </row>
    <row r="67" spans="1:19" ht="16.350000000000001" customHeight="1">
      <c r="A67" s="117">
        <v>66</v>
      </c>
      <c r="B67" s="94" t="s">
        <v>14</v>
      </c>
      <c r="C67" s="94" t="s">
        <v>11407</v>
      </c>
      <c r="D67" s="95">
        <v>9781315580609</v>
      </c>
      <c r="E67" s="95">
        <v>9781472461100</v>
      </c>
      <c r="F67" s="96" t="s">
        <v>11461</v>
      </c>
      <c r="G67" s="93">
        <v>1</v>
      </c>
      <c r="H67" s="94" t="s">
        <v>9626</v>
      </c>
      <c r="I67" s="94" t="s">
        <v>11462</v>
      </c>
      <c r="J67" s="94" t="s">
        <v>22</v>
      </c>
      <c r="K67" s="93">
        <v>2015</v>
      </c>
      <c r="L67" s="97" t="s">
        <v>11387</v>
      </c>
      <c r="M67" s="98"/>
      <c r="N67" s="118" t="s">
        <v>11463</v>
      </c>
      <c r="O67" s="99"/>
      <c r="P67" s="99"/>
      <c r="Q67" s="99"/>
      <c r="R67" s="99"/>
      <c r="S67" s="99"/>
    </row>
    <row r="68" spans="1:19" ht="16.350000000000001" customHeight="1">
      <c r="A68" s="117">
        <v>67</v>
      </c>
      <c r="B68" s="94" t="s">
        <v>14</v>
      </c>
      <c r="C68" s="94" t="s">
        <v>11407</v>
      </c>
      <c r="D68" s="95">
        <v>9781315605067</v>
      </c>
      <c r="E68" s="95">
        <v>9781472449696</v>
      </c>
      <c r="F68" s="96" t="s">
        <v>11488</v>
      </c>
      <c r="G68" s="93">
        <v>1</v>
      </c>
      <c r="H68" s="94" t="s">
        <v>9626</v>
      </c>
      <c r="I68" s="94" t="s">
        <v>11489</v>
      </c>
      <c r="J68" s="94" t="s">
        <v>22</v>
      </c>
      <c r="K68" s="93">
        <v>2015</v>
      </c>
      <c r="L68" s="97" t="s">
        <v>11387</v>
      </c>
      <c r="M68" s="98"/>
      <c r="N68" s="118" t="s">
        <v>11490</v>
      </c>
      <c r="O68" s="99"/>
      <c r="P68" s="99"/>
      <c r="Q68" s="99"/>
      <c r="R68" s="99"/>
      <c r="S68" s="99"/>
    </row>
    <row r="69" spans="1:19" ht="16.350000000000001" customHeight="1">
      <c r="A69" s="117">
        <v>68</v>
      </c>
      <c r="B69" s="94" t="s">
        <v>14</v>
      </c>
      <c r="C69" s="100" t="s">
        <v>11407</v>
      </c>
      <c r="D69" s="101">
        <v>9781482232295</v>
      </c>
      <c r="E69" s="101">
        <v>9781482232288</v>
      </c>
      <c r="F69" s="102" t="s">
        <v>11503</v>
      </c>
      <c r="G69" s="103">
        <v>1</v>
      </c>
      <c r="H69" s="100" t="s">
        <v>9626</v>
      </c>
      <c r="I69" s="100" t="s">
        <v>11504</v>
      </c>
      <c r="J69" s="100" t="s">
        <v>11505</v>
      </c>
      <c r="K69" s="103">
        <v>2015</v>
      </c>
      <c r="L69" s="104" t="s">
        <v>11387</v>
      </c>
      <c r="M69" s="105"/>
      <c r="N69" s="118" t="s">
        <v>11506</v>
      </c>
      <c r="O69" s="99"/>
      <c r="P69" s="99"/>
      <c r="Q69" s="99"/>
      <c r="R69" s="99"/>
      <c r="S69" s="99"/>
    </row>
    <row r="70" spans="1:19" ht="16.350000000000001" customHeight="1">
      <c r="A70" s="117">
        <v>69</v>
      </c>
      <c r="B70" s="94" t="s">
        <v>14</v>
      </c>
      <c r="C70" s="100" t="s">
        <v>11407</v>
      </c>
      <c r="D70" s="101">
        <v>9781482216608</v>
      </c>
      <c r="E70" s="101">
        <v>9781482216592</v>
      </c>
      <c r="F70" s="102" t="s">
        <v>11507</v>
      </c>
      <c r="G70" s="103">
        <v>1</v>
      </c>
      <c r="H70" s="100" t="s">
        <v>9626</v>
      </c>
      <c r="I70" s="100" t="s">
        <v>11508</v>
      </c>
      <c r="J70" s="100" t="s">
        <v>11505</v>
      </c>
      <c r="K70" s="103">
        <v>2015</v>
      </c>
      <c r="L70" s="104" t="s">
        <v>11387</v>
      </c>
      <c r="M70" s="105"/>
      <c r="N70" s="118" t="s">
        <v>11509</v>
      </c>
      <c r="O70" s="99"/>
      <c r="P70" s="99"/>
      <c r="Q70" s="99"/>
      <c r="R70" s="99"/>
      <c r="S70" s="99"/>
    </row>
    <row r="71" spans="1:19" ht="16.350000000000001" customHeight="1">
      <c r="A71" s="117">
        <v>70</v>
      </c>
      <c r="B71" s="94" t="s">
        <v>14</v>
      </c>
      <c r="C71" s="94" t="s">
        <v>11407</v>
      </c>
      <c r="D71" s="95">
        <v>9781315658391</v>
      </c>
      <c r="E71" s="95">
        <v>9781138999350</v>
      </c>
      <c r="F71" s="96" t="s">
        <v>11618</v>
      </c>
      <c r="G71" s="93">
        <v>1</v>
      </c>
      <c r="H71" s="94" t="s">
        <v>9626</v>
      </c>
      <c r="I71" s="94" t="s">
        <v>11619</v>
      </c>
      <c r="J71" s="94" t="s">
        <v>22</v>
      </c>
      <c r="K71" s="93">
        <v>2016</v>
      </c>
      <c r="L71" s="97" t="s">
        <v>11387</v>
      </c>
      <c r="M71" s="98"/>
      <c r="N71" s="118" t="s">
        <v>11620</v>
      </c>
      <c r="O71" s="99"/>
      <c r="P71" s="99"/>
      <c r="Q71" s="99"/>
      <c r="R71" s="99"/>
      <c r="S71" s="99"/>
    </row>
    <row r="72" spans="1:19" ht="16.350000000000001" customHeight="1">
      <c r="A72" s="117">
        <v>71</v>
      </c>
      <c r="B72" s="94" t="s">
        <v>14</v>
      </c>
      <c r="C72" s="94" t="s">
        <v>11407</v>
      </c>
      <c r="D72" s="95">
        <v>9781315658001</v>
      </c>
      <c r="E72" s="95">
        <v>9780415688994</v>
      </c>
      <c r="F72" s="96" t="s">
        <v>11642</v>
      </c>
      <c r="G72" s="93">
        <v>1</v>
      </c>
      <c r="H72" s="94" t="s">
        <v>9626</v>
      </c>
      <c r="I72" s="94" t="s">
        <v>11643</v>
      </c>
      <c r="J72" s="94" t="s">
        <v>22</v>
      </c>
      <c r="K72" s="93">
        <v>2016</v>
      </c>
      <c r="L72" s="97" t="s">
        <v>11387</v>
      </c>
      <c r="M72" s="98"/>
      <c r="N72" s="118" t="s">
        <v>11644</v>
      </c>
      <c r="O72" s="99"/>
      <c r="P72" s="99"/>
      <c r="Q72" s="99"/>
      <c r="R72" s="99"/>
      <c r="S72" s="99"/>
    </row>
    <row r="73" spans="1:19" ht="16.350000000000001" customHeight="1">
      <c r="A73" s="117">
        <v>72</v>
      </c>
      <c r="B73" s="94" t="s">
        <v>14</v>
      </c>
      <c r="C73" s="94" t="s">
        <v>11407</v>
      </c>
      <c r="D73" s="95">
        <v>9781315675572</v>
      </c>
      <c r="E73" s="95">
        <v>9781138938656</v>
      </c>
      <c r="F73" s="96" t="s">
        <v>11869</v>
      </c>
      <c r="G73" s="93">
        <v>1</v>
      </c>
      <c r="H73" s="94" t="s">
        <v>9626</v>
      </c>
      <c r="I73" s="94" t="s">
        <v>11870</v>
      </c>
      <c r="J73" s="94" t="s">
        <v>22</v>
      </c>
      <c r="K73" s="93">
        <v>2017</v>
      </c>
      <c r="L73" s="97" t="s">
        <v>11387</v>
      </c>
      <c r="M73" s="98"/>
      <c r="N73" s="118" t="s">
        <v>11871</v>
      </c>
      <c r="O73" s="99"/>
      <c r="P73" s="99"/>
      <c r="Q73" s="99"/>
      <c r="R73" s="99"/>
      <c r="S73" s="99"/>
    </row>
    <row r="74" spans="1:19" ht="16.350000000000001" customHeight="1">
      <c r="A74" s="117">
        <v>73</v>
      </c>
      <c r="B74" s="94" t="s">
        <v>14</v>
      </c>
      <c r="C74" s="94" t="s">
        <v>11411</v>
      </c>
      <c r="D74" s="95">
        <v>9780203804919</v>
      </c>
      <c r="E74" s="95">
        <v>9781857435009</v>
      </c>
      <c r="F74" s="96" t="s">
        <v>11412</v>
      </c>
      <c r="G74" s="93">
        <v>1</v>
      </c>
      <c r="H74" s="94" t="s">
        <v>9626</v>
      </c>
      <c r="I74" s="94" t="s">
        <v>11413</v>
      </c>
      <c r="J74" s="94" t="s">
        <v>22</v>
      </c>
      <c r="K74" s="93">
        <v>2014</v>
      </c>
      <c r="L74" s="97" t="s">
        <v>11387</v>
      </c>
      <c r="M74" s="98"/>
      <c r="N74" s="118" t="s">
        <v>11414</v>
      </c>
      <c r="O74" s="99"/>
      <c r="P74" s="99"/>
      <c r="Q74" s="99"/>
      <c r="R74" s="99"/>
      <c r="S74" s="99"/>
    </row>
    <row r="75" spans="1:19" ht="16.350000000000001" customHeight="1">
      <c r="A75" s="117">
        <v>74</v>
      </c>
      <c r="B75" s="94" t="s">
        <v>14</v>
      </c>
      <c r="C75" s="94" t="s">
        <v>11411</v>
      </c>
      <c r="D75" s="95">
        <v>9781315230221</v>
      </c>
      <c r="E75" s="95">
        <v>9781629560373</v>
      </c>
      <c r="F75" s="96" t="s">
        <v>11439</v>
      </c>
      <c r="G75" s="93">
        <v>1</v>
      </c>
      <c r="H75" s="94" t="s">
        <v>9626</v>
      </c>
      <c r="I75" s="94" t="s">
        <v>11440</v>
      </c>
      <c r="J75" s="94" t="s">
        <v>22</v>
      </c>
      <c r="K75" s="93">
        <v>2015</v>
      </c>
      <c r="L75" s="97" t="s">
        <v>11387</v>
      </c>
      <c r="M75" s="98"/>
      <c r="N75" s="118" t="s">
        <v>11441</v>
      </c>
      <c r="O75" s="99"/>
      <c r="P75" s="99"/>
      <c r="Q75" s="99"/>
      <c r="R75" s="99"/>
      <c r="S75" s="99"/>
    </row>
    <row r="76" spans="1:19" ht="16.350000000000001" customHeight="1">
      <c r="A76" s="117">
        <v>75</v>
      </c>
      <c r="B76" s="94" t="s">
        <v>14</v>
      </c>
      <c r="C76" s="94" t="s">
        <v>11411</v>
      </c>
      <c r="D76" s="95">
        <v>9781315230290</v>
      </c>
      <c r="E76" s="95">
        <v>9781629560588</v>
      </c>
      <c r="F76" s="96" t="s">
        <v>11442</v>
      </c>
      <c r="G76" s="93">
        <v>1</v>
      </c>
      <c r="H76" s="94" t="s">
        <v>9626</v>
      </c>
      <c r="I76" s="94" t="s">
        <v>11443</v>
      </c>
      <c r="J76" s="94" t="s">
        <v>22</v>
      </c>
      <c r="K76" s="93">
        <v>2015</v>
      </c>
      <c r="L76" s="97" t="s">
        <v>11387</v>
      </c>
      <c r="M76" s="98"/>
      <c r="N76" s="118" t="s">
        <v>11444</v>
      </c>
      <c r="O76" s="99"/>
      <c r="P76" s="99"/>
      <c r="Q76" s="99"/>
      <c r="R76" s="99"/>
      <c r="S76" s="99"/>
    </row>
    <row r="77" spans="1:19" ht="16.350000000000001" customHeight="1">
      <c r="A77" s="117">
        <v>76</v>
      </c>
      <c r="B77" s="94" t="s">
        <v>14</v>
      </c>
      <c r="C77" s="94" t="s">
        <v>11411</v>
      </c>
      <c r="D77" s="95">
        <v>9781315849713</v>
      </c>
      <c r="E77" s="95">
        <v>9780415725538</v>
      </c>
      <c r="F77" s="96" t="s">
        <v>11497</v>
      </c>
      <c r="G77" s="93">
        <v>1</v>
      </c>
      <c r="H77" s="94" t="s">
        <v>9626</v>
      </c>
      <c r="I77" s="94" t="s">
        <v>11498</v>
      </c>
      <c r="J77" s="94" t="s">
        <v>22</v>
      </c>
      <c r="K77" s="93">
        <v>2015</v>
      </c>
      <c r="L77" s="97" t="s">
        <v>11387</v>
      </c>
      <c r="M77" s="98"/>
      <c r="N77" s="118" t="s">
        <v>11499</v>
      </c>
      <c r="O77" s="99"/>
      <c r="P77" s="99"/>
      <c r="Q77" s="99"/>
      <c r="R77" s="99"/>
      <c r="S77" s="99"/>
    </row>
    <row r="78" spans="1:19" ht="16.350000000000001" customHeight="1">
      <c r="A78" s="117">
        <v>77</v>
      </c>
      <c r="B78" s="94" t="s">
        <v>14</v>
      </c>
      <c r="C78" s="94" t="s">
        <v>11411</v>
      </c>
      <c r="D78" s="95">
        <v>9780203145975</v>
      </c>
      <c r="E78" s="95">
        <v>9781857436389</v>
      </c>
      <c r="F78" s="96" t="s">
        <v>11535</v>
      </c>
      <c r="G78" s="93">
        <v>1</v>
      </c>
      <c r="H78" s="94" t="s">
        <v>9626</v>
      </c>
      <c r="I78" s="94" t="s">
        <v>11536</v>
      </c>
      <c r="J78" s="94" t="s">
        <v>22</v>
      </c>
      <c r="K78" s="93">
        <v>2015</v>
      </c>
      <c r="L78" s="97" t="s">
        <v>11387</v>
      </c>
      <c r="M78" s="98"/>
      <c r="N78" s="118" t="s">
        <v>11537</v>
      </c>
      <c r="O78" s="99"/>
      <c r="P78" s="99"/>
      <c r="Q78" s="99"/>
      <c r="R78" s="99"/>
      <c r="S78" s="99"/>
    </row>
    <row r="79" spans="1:19" ht="16.350000000000001" customHeight="1">
      <c r="A79" s="117">
        <v>78</v>
      </c>
      <c r="B79" s="94" t="s">
        <v>14</v>
      </c>
      <c r="C79" s="94" t="s">
        <v>11411</v>
      </c>
      <c r="D79" s="95">
        <v>9781315888576</v>
      </c>
      <c r="E79" s="95">
        <v>9780415706391</v>
      </c>
      <c r="F79" s="96" t="s">
        <v>11569</v>
      </c>
      <c r="G79" s="93">
        <v>1</v>
      </c>
      <c r="H79" s="94" t="s">
        <v>9626</v>
      </c>
      <c r="I79" s="94" t="s">
        <v>11570</v>
      </c>
      <c r="J79" s="94" t="s">
        <v>22</v>
      </c>
      <c r="K79" s="93">
        <v>2015</v>
      </c>
      <c r="L79" s="97" t="s">
        <v>11387</v>
      </c>
      <c r="M79" s="98"/>
      <c r="N79" s="118" t="s">
        <v>11571</v>
      </c>
      <c r="O79" s="99"/>
      <c r="P79" s="99"/>
      <c r="Q79" s="99"/>
      <c r="R79" s="99"/>
      <c r="S79" s="99"/>
    </row>
    <row r="80" spans="1:19" ht="16.350000000000001" customHeight="1">
      <c r="A80" s="117">
        <v>79</v>
      </c>
      <c r="B80" s="94" t="s">
        <v>14</v>
      </c>
      <c r="C80" s="94" t="s">
        <v>11411</v>
      </c>
      <c r="D80" s="95">
        <v>9781315525532</v>
      </c>
      <c r="E80" s="95">
        <v>9781472477453</v>
      </c>
      <c r="F80" s="96" t="s">
        <v>11572</v>
      </c>
      <c r="G80" s="93">
        <v>1</v>
      </c>
      <c r="H80" s="94" t="s">
        <v>9626</v>
      </c>
      <c r="I80" s="94" t="s">
        <v>11573</v>
      </c>
      <c r="J80" s="94" t="s">
        <v>22</v>
      </c>
      <c r="K80" s="93">
        <v>2016</v>
      </c>
      <c r="L80" s="97" t="s">
        <v>11387</v>
      </c>
      <c r="M80" s="98"/>
      <c r="N80" s="118" t="s">
        <v>11574</v>
      </c>
      <c r="O80" s="99"/>
      <c r="P80" s="99"/>
      <c r="Q80" s="99"/>
      <c r="R80" s="99"/>
      <c r="S80" s="99"/>
    </row>
    <row r="81" spans="1:19" ht="16.350000000000001" customHeight="1">
      <c r="A81" s="117">
        <v>80</v>
      </c>
      <c r="B81" s="94" t="s">
        <v>14</v>
      </c>
      <c r="C81" s="94" t="s">
        <v>11411</v>
      </c>
      <c r="D81" s="95">
        <v>9781315766744</v>
      </c>
      <c r="E81" s="95">
        <v>9781138787193</v>
      </c>
      <c r="F81" s="96" t="s">
        <v>11591</v>
      </c>
      <c r="G81" s="93">
        <v>1</v>
      </c>
      <c r="H81" s="94" t="s">
        <v>9626</v>
      </c>
      <c r="I81" s="94" t="s">
        <v>11592</v>
      </c>
      <c r="J81" s="94" t="s">
        <v>22</v>
      </c>
      <c r="K81" s="93">
        <v>2016</v>
      </c>
      <c r="L81" s="97" t="s">
        <v>11387</v>
      </c>
      <c r="M81" s="98"/>
      <c r="N81" s="118" t="s">
        <v>11593</v>
      </c>
      <c r="O81" s="99"/>
      <c r="P81" s="99"/>
      <c r="Q81" s="99"/>
      <c r="R81" s="99"/>
      <c r="S81" s="99"/>
    </row>
    <row r="82" spans="1:19" ht="16.350000000000001" customHeight="1">
      <c r="A82" s="117">
        <v>81</v>
      </c>
      <c r="B82" s="94" t="s">
        <v>14</v>
      </c>
      <c r="C82" s="94" t="s">
        <v>11411</v>
      </c>
      <c r="D82" s="95">
        <v>9781315714257</v>
      </c>
      <c r="E82" s="95">
        <v>9781138887268</v>
      </c>
      <c r="F82" s="96" t="s">
        <v>11609</v>
      </c>
      <c r="G82" s="93">
        <v>1</v>
      </c>
      <c r="H82" s="94" t="s">
        <v>9626</v>
      </c>
      <c r="I82" s="94" t="s">
        <v>11610</v>
      </c>
      <c r="J82" s="94" t="s">
        <v>22</v>
      </c>
      <c r="K82" s="93">
        <v>2016</v>
      </c>
      <c r="L82" s="97" t="s">
        <v>11387</v>
      </c>
      <c r="M82" s="98"/>
      <c r="N82" s="118" t="s">
        <v>11611</v>
      </c>
      <c r="O82" s="99"/>
      <c r="P82" s="99"/>
      <c r="Q82" s="99"/>
      <c r="R82" s="99"/>
      <c r="S82" s="99"/>
    </row>
    <row r="83" spans="1:19" ht="16.350000000000001" customHeight="1">
      <c r="A83" s="117">
        <v>82</v>
      </c>
      <c r="B83" s="94" t="s">
        <v>14</v>
      </c>
      <c r="C83" s="94" t="s">
        <v>11411</v>
      </c>
      <c r="D83" s="95">
        <v>9781315683850</v>
      </c>
      <c r="E83" s="95">
        <v>9781138925281</v>
      </c>
      <c r="F83" s="96" t="s">
        <v>11615</v>
      </c>
      <c r="G83" s="93">
        <v>1</v>
      </c>
      <c r="H83" s="94" t="s">
        <v>9626</v>
      </c>
      <c r="I83" s="94" t="s">
        <v>11616</v>
      </c>
      <c r="J83" s="94" t="s">
        <v>22</v>
      </c>
      <c r="K83" s="93">
        <v>2016</v>
      </c>
      <c r="L83" s="97" t="s">
        <v>11387</v>
      </c>
      <c r="M83" s="98"/>
      <c r="N83" s="118" t="s">
        <v>11617</v>
      </c>
      <c r="O83" s="99"/>
      <c r="P83" s="99"/>
      <c r="Q83" s="99"/>
      <c r="R83" s="99"/>
      <c r="S83" s="99"/>
    </row>
    <row r="84" spans="1:19" ht="16.350000000000001" customHeight="1">
      <c r="A84" s="117">
        <v>83</v>
      </c>
      <c r="B84" s="94" t="s">
        <v>14</v>
      </c>
      <c r="C84" s="94" t="s">
        <v>11411</v>
      </c>
      <c r="D84" s="95">
        <v>9781315781167</v>
      </c>
      <c r="E84" s="95">
        <v>9781138016170</v>
      </c>
      <c r="F84" s="96" t="s">
        <v>11624</v>
      </c>
      <c r="G84" s="93">
        <v>1</v>
      </c>
      <c r="H84" s="94" t="s">
        <v>9626</v>
      </c>
      <c r="I84" s="94" t="s">
        <v>11625</v>
      </c>
      <c r="J84" s="94" t="s">
        <v>22</v>
      </c>
      <c r="K84" s="93">
        <v>2016</v>
      </c>
      <c r="L84" s="97" t="s">
        <v>11387</v>
      </c>
      <c r="M84" s="98"/>
      <c r="N84" s="118" t="s">
        <v>11626</v>
      </c>
      <c r="O84" s="99"/>
      <c r="P84" s="99"/>
      <c r="Q84" s="99"/>
      <c r="R84" s="99"/>
      <c r="S84" s="99"/>
    </row>
    <row r="85" spans="1:19" ht="16.350000000000001" customHeight="1">
      <c r="A85" s="117">
        <v>84</v>
      </c>
      <c r="B85" s="94" t="s">
        <v>14</v>
      </c>
      <c r="C85" s="94" t="s">
        <v>11411</v>
      </c>
      <c r="D85" s="95">
        <v>9781315643755</v>
      </c>
      <c r="E85" s="95">
        <v>9781138186590</v>
      </c>
      <c r="F85" s="96" t="s">
        <v>11627</v>
      </c>
      <c r="G85" s="93">
        <v>1</v>
      </c>
      <c r="H85" s="94" t="s">
        <v>9626</v>
      </c>
      <c r="I85" s="94" t="s">
        <v>11628</v>
      </c>
      <c r="J85" s="94" t="s">
        <v>22</v>
      </c>
      <c r="K85" s="93">
        <v>2016</v>
      </c>
      <c r="L85" s="97" t="s">
        <v>11387</v>
      </c>
      <c r="M85" s="98"/>
      <c r="N85" s="118" t="s">
        <v>11629</v>
      </c>
      <c r="O85" s="99"/>
      <c r="P85" s="99"/>
      <c r="Q85" s="99"/>
      <c r="R85" s="99"/>
      <c r="S85" s="99"/>
    </row>
    <row r="86" spans="1:19" ht="16.350000000000001" customHeight="1">
      <c r="A86" s="117">
        <v>85</v>
      </c>
      <c r="B86" s="94" t="s">
        <v>14</v>
      </c>
      <c r="C86" s="94" t="s">
        <v>11411</v>
      </c>
      <c r="D86" s="95">
        <v>9781315890258</v>
      </c>
      <c r="E86" s="95">
        <v>9780415535465</v>
      </c>
      <c r="F86" s="96" t="s">
        <v>11645</v>
      </c>
      <c r="G86" s="93">
        <v>1</v>
      </c>
      <c r="H86" s="94" t="s">
        <v>9626</v>
      </c>
      <c r="I86" s="94" t="s">
        <v>11646</v>
      </c>
      <c r="J86" s="94" t="s">
        <v>22</v>
      </c>
      <c r="K86" s="93">
        <v>2016</v>
      </c>
      <c r="L86" s="97" t="s">
        <v>11387</v>
      </c>
      <c r="M86" s="98"/>
      <c r="N86" s="118" t="s">
        <v>11647</v>
      </c>
      <c r="O86" s="99"/>
      <c r="P86" s="99"/>
      <c r="Q86" s="99"/>
      <c r="R86" s="99"/>
      <c r="S86" s="99"/>
    </row>
    <row r="87" spans="1:19" ht="16.350000000000001" customHeight="1">
      <c r="A87" s="117">
        <v>86</v>
      </c>
      <c r="B87" s="94" t="s">
        <v>14</v>
      </c>
      <c r="C87" s="94" t="s">
        <v>11411</v>
      </c>
      <c r="D87" s="95">
        <v>9781315755571</v>
      </c>
      <c r="E87" s="95">
        <v>9781138800236</v>
      </c>
      <c r="F87" s="96" t="s">
        <v>11654</v>
      </c>
      <c r="G87" s="93">
        <v>1</v>
      </c>
      <c r="H87" s="94" t="s">
        <v>9626</v>
      </c>
      <c r="I87" s="94" t="s">
        <v>11655</v>
      </c>
      <c r="J87" s="94" t="s">
        <v>22</v>
      </c>
      <c r="K87" s="93">
        <v>2016</v>
      </c>
      <c r="L87" s="97" t="s">
        <v>11387</v>
      </c>
      <c r="M87" s="98"/>
      <c r="N87" s="118" t="s">
        <v>11656</v>
      </c>
      <c r="O87" s="99"/>
      <c r="P87" s="99"/>
      <c r="Q87" s="99"/>
      <c r="R87" s="99"/>
      <c r="S87" s="99"/>
    </row>
    <row r="88" spans="1:19" ht="16.350000000000001" customHeight="1">
      <c r="A88" s="117">
        <v>87</v>
      </c>
      <c r="B88" s="94" t="s">
        <v>14</v>
      </c>
      <c r="C88" s="94" t="s">
        <v>11411</v>
      </c>
      <c r="D88" s="95">
        <v>9781315867595</v>
      </c>
      <c r="E88" s="95">
        <v>9780415715485</v>
      </c>
      <c r="F88" s="96" t="s">
        <v>11670</v>
      </c>
      <c r="G88" s="93">
        <v>1</v>
      </c>
      <c r="H88" s="94" t="s">
        <v>9626</v>
      </c>
      <c r="I88" s="94" t="s">
        <v>11671</v>
      </c>
      <c r="J88" s="94" t="s">
        <v>22</v>
      </c>
      <c r="K88" s="93">
        <v>2016</v>
      </c>
      <c r="L88" s="97" t="s">
        <v>11387</v>
      </c>
      <c r="M88" s="98"/>
      <c r="N88" s="118" t="s">
        <v>11672</v>
      </c>
      <c r="O88" s="99"/>
      <c r="P88" s="99"/>
      <c r="Q88" s="99"/>
      <c r="R88" s="99"/>
      <c r="S88" s="99"/>
    </row>
    <row r="89" spans="1:19" ht="16.350000000000001" customHeight="1">
      <c r="A89" s="117">
        <v>88</v>
      </c>
      <c r="B89" s="94" t="s">
        <v>14</v>
      </c>
      <c r="C89" s="94" t="s">
        <v>11411</v>
      </c>
      <c r="D89" s="95">
        <v>9781315537924</v>
      </c>
      <c r="E89" s="95">
        <v>9781138689046</v>
      </c>
      <c r="F89" s="96" t="s">
        <v>11721</v>
      </c>
      <c r="G89" s="93">
        <v>1</v>
      </c>
      <c r="H89" s="94" t="s">
        <v>9626</v>
      </c>
      <c r="I89" s="94" t="s">
        <v>11722</v>
      </c>
      <c r="J89" s="94" t="s">
        <v>22</v>
      </c>
      <c r="K89" s="93">
        <v>2017</v>
      </c>
      <c r="L89" s="97" t="s">
        <v>11387</v>
      </c>
      <c r="M89" s="98"/>
      <c r="N89" s="118" t="s">
        <v>11723</v>
      </c>
      <c r="O89" s="99"/>
      <c r="P89" s="99"/>
      <c r="Q89" s="99"/>
      <c r="R89" s="99"/>
      <c r="S89" s="99"/>
    </row>
    <row r="90" spans="1:19" ht="16.350000000000001" customHeight="1">
      <c r="A90" s="117">
        <v>89</v>
      </c>
      <c r="B90" s="94" t="s">
        <v>14</v>
      </c>
      <c r="C90" s="94" t="s">
        <v>11411</v>
      </c>
      <c r="D90" s="95">
        <v>9781315203799</v>
      </c>
      <c r="E90" s="95">
        <v>9781848935952</v>
      </c>
      <c r="F90" s="96" t="s">
        <v>11730</v>
      </c>
      <c r="G90" s="93">
        <v>1</v>
      </c>
      <c r="H90" s="94" t="s">
        <v>9626</v>
      </c>
      <c r="I90" s="94" t="s">
        <v>11731</v>
      </c>
      <c r="J90" s="94" t="s">
        <v>22</v>
      </c>
      <c r="K90" s="93">
        <v>2017</v>
      </c>
      <c r="L90" s="97" t="s">
        <v>11387</v>
      </c>
      <c r="M90" s="98"/>
      <c r="N90" s="118" t="s">
        <v>11732</v>
      </c>
      <c r="O90" s="99"/>
      <c r="P90" s="99"/>
      <c r="Q90" s="99"/>
      <c r="R90" s="99"/>
      <c r="S90" s="99"/>
    </row>
    <row r="91" spans="1:19" ht="16.350000000000001" customHeight="1">
      <c r="A91" s="117">
        <v>90</v>
      </c>
      <c r="B91" s="94" t="s">
        <v>14</v>
      </c>
      <c r="C91" s="94" t="s">
        <v>11411</v>
      </c>
      <c r="D91" s="95">
        <v>9781315740683</v>
      </c>
      <c r="E91" s="95">
        <v>9781138824386</v>
      </c>
      <c r="F91" s="96" t="s">
        <v>11754</v>
      </c>
      <c r="G91" s="93">
        <v>1</v>
      </c>
      <c r="H91" s="94" t="s">
        <v>9626</v>
      </c>
      <c r="I91" s="94" t="s">
        <v>11755</v>
      </c>
      <c r="J91" s="94" t="s">
        <v>22</v>
      </c>
      <c r="K91" s="93">
        <v>2017</v>
      </c>
      <c r="L91" s="97" t="s">
        <v>11387</v>
      </c>
      <c r="M91" s="98"/>
      <c r="N91" s="118" t="s">
        <v>11756</v>
      </c>
      <c r="O91" s="99"/>
      <c r="P91" s="99"/>
      <c r="Q91" s="99"/>
      <c r="R91" s="99"/>
      <c r="S91" s="99"/>
    </row>
    <row r="92" spans="1:19" ht="16.350000000000001" customHeight="1">
      <c r="A92" s="117">
        <v>91</v>
      </c>
      <c r="B92" s="94" t="s">
        <v>14</v>
      </c>
      <c r="C92" s="94" t="s">
        <v>11411</v>
      </c>
      <c r="D92" s="95">
        <v>9781315617381</v>
      </c>
      <c r="E92" s="95">
        <v>9781138670860</v>
      </c>
      <c r="F92" s="96" t="s">
        <v>11763</v>
      </c>
      <c r="G92" s="93">
        <v>1</v>
      </c>
      <c r="H92" s="94" t="s">
        <v>9626</v>
      </c>
      <c r="I92" s="94" t="s">
        <v>11764</v>
      </c>
      <c r="J92" s="94" t="s">
        <v>22</v>
      </c>
      <c r="K92" s="93">
        <v>2017</v>
      </c>
      <c r="L92" s="97" t="s">
        <v>11387</v>
      </c>
      <c r="M92" s="98"/>
      <c r="N92" s="118" t="s">
        <v>11765</v>
      </c>
      <c r="O92" s="99"/>
      <c r="P92" s="99"/>
      <c r="Q92" s="99"/>
      <c r="R92" s="99"/>
      <c r="S92" s="99"/>
    </row>
    <row r="93" spans="1:19" ht="16.350000000000001" customHeight="1">
      <c r="A93" s="117">
        <v>92</v>
      </c>
      <c r="B93" s="94" t="s">
        <v>14</v>
      </c>
      <c r="C93" s="94" t="s">
        <v>11411</v>
      </c>
      <c r="D93" s="95">
        <v>9781315666020</v>
      </c>
      <c r="E93" s="95">
        <v>9781138955851</v>
      </c>
      <c r="F93" s="96" t="s">
        <v>11772</v>
      </c>
      <c r="G93" s="93">
        <v>1</v>
      </c>
      <c r="H93" s="94" t="s">
        <v>9626</v>
      </c>
      <c r="I93" s="94" t="s">
        <v>11773</v>
      </c>
      <c r="J93" s="94" t="s">
        <v>22</v>
      </c>
      <c r="K93" s="93">
        <v>2017</v>
      </c>
      <c r="L93" s="97" t="s">
        <v>11387</v>
      </c>
      <c r="M93" s="98"/>
      <c r="N93" s="118" t="s">
        <v>11774</v>
      </c>
      <c r="O93" s="99"/>
      <c r="P93" s="99"/>
      <c r="Q93" s="99"/>
      <c r="R93" s="99"/>
      <c r="S93" s="99"/>
    </row>
    <row r="94" spans="1:19" ht="16.350000000000001" customHeight="1">
      <c r="A94" s="117">
        <v>93</v>
      </c>
      <c r="B94" s="94" t="s">
        <v>14</v>
      </c>
      <c r="C94" s="94" t="s">
        <v>11411</v>
      </c>
      <c r="D94" s="95">
        <v>9781315693644</v>
      </c>
      <c r="E94" s="95">
        <v>9781138909991</v>
      </c>
      <c r="F94" s="96" t="s">
        <v>11790</v>
      </c>
      <c r="G94" s="93">
        <v>1</v>
      </c>
      <c r="H94" s="94" t="s">
        <v>9626</v>
      </c>
      <c r="I94" s="94" t="s">
        <v>11791</v>
      </c>
      <c r="J94" s="94" t="s">
        <v>22</v>
      </c>
      <c r="K94" s="93">
        <v>2017</v>
      </c>
      <c r="L94" s="97" t="s">
        <v>11387</v>
      </c>
      <c r="M94" s="98"/>
      <c r="N94" s="118" t="s">
        <v>11792</v>
      </c>
      <c r="O94" s="99"/>
      <c r="P94" s="99"/>
      <c r="Q94" s="99"/>
      <c r="R94" s="99"/>
      <c r="S94" s="99"/>
    </row>
    <row r="95" spans="1:19" ht="16.350000000000001" customHeight="1">
      <c r="A95" s="117">
        <v>94</v>
      </c>
      <c r="B95" s="94" t="s">
        <v>14</v>
      </c>
      <c r="C95" s="94" t="s">
        <v>11411</v>
      </c>
      <c r="D95" s="95">
        <v>9781315619088</v>
      </c>
      <c r="E95" s="95">
        <v>9781138667129</v>
      </c>
      <c r="F95" s="96" t="s">
        <v>11808</v>
      </c>
      <c r="G95" s="93">
        <v>1</v>
      </c>
      <c r="H95" s="94" t="s">
        <v>9626</v>
      </c>
      <c r="I95" s="94" t="s">
        <v>11809</v>
      </c>
      <c r="J95" s="94" t="s">
        <v>22</v>
      </c>
      <c r="K95" s="93">
        <v>2017</v>
      </c>
      <c r="L95" s="97" t="s">
        <v>11387</v>
      </c>
      <c r="M95" s="98"/>
      <c r="N95" s="118" t="s">
        <v>11810</v>
      </c>
      <c r="O95" s="99"/>
      <c r="P95" s="99"/>
      <c r="Q95" s="99"/>
      <c r="R95" s="99"/>
      <c r="S95" s="99"/>
    </row>
    <row r="96" spans="1:19" ht="16.350000000000001" customHeight="1">
      <c r="A96" s="117">
        <v>95</v>
      </c>
      <c r="B96" s="94" t="s">
        <v>14</v>
      </c>
      <c r="C96" s="94" t="s">
        <v>11411</v>
      </c>
      <c r="D96" s="95">
        <v>9781315560281</v>
      </c>
      <c r="E96" s="95">
        <v>9781138676053</v>
      </c>
      <c r="F96" s="96" t="s">
        <v>11851</v>
      </c>
      <c r="G96" s="93">
        <v>1</v>
      </c>
      <c r="H96" s="94" t="s">
        <v>9626</v>
      </c>
      <c r="I96" s="94" t="s">
        <v>11852</v>
      </c>
      <c r="J96" s="94" t="s">
        <v>22</v>
      </c>
      <c r="K96" s="93">
        <v>2017</v>
      </c>
      <c r="L96" s="97" t="s">
        <v>11387</v>
      </c>
      <c r="M96" s="98"/>
      <c r="N96" s="118" t="s">
        <v>11853</v>
      </c>
      <c r="O96" s="99"/>
      <c r="P96" s="99"/>
      <c r="Q96" s="99"/>
      <c r="R96" s="99"/>
      <c r="S96" s="99"/>
    </row>
    <row r="97" spans="1:19" ht="16.350000000000001" customHeight="1">
      <c r="A97" s="117">
        <v>96</v>
      </c>
      <c r="B97" s="94" t="s">
        <v>14</v>
      </c>
      <c r="C97" s="94" t="s">
        <v>11411</v>
      </c>
      <c r="D97" s="95">
        <v>9781315648644</v>
      </c>
      <c r="E97" s="95">
        <v>9781138123755</v>
      </c>
      <c r="F97" s="96" t="s">
        <v>11857</v>
      </c>
      <c r="G97" s="93">
        <v>1</v>
      </c>
      <c r="H97" s="94" t="s">
        <v>9626</v>
      </c>
      <c r="I97" s="94" t="s">
        <v>11858</v>
      </c>
      <c r="J97" s="94" t="s">
        <v>22</v>
      </c>
      <c r="K97" s="93">
        <v>2017</v>
      </c>
      <c r="L97" s="97" t="s">
        <v>11387</v>
      </c>
      <c r="M97" s="98"/>
      <c r="N97" s="118" t="s">
        <v>11859</v>
      </c>
      <c r="O97" s="99"/>
      <c r="P97" s="99"/>
      <c r="Q97" s="99"/>
      <c r="R97" s="99"/>
      <c r="S97" s="99"/>
    </row>
    <row r="98" spans="1:19" ht="16.350000000000001" customHeight="1">
      <c r="A98" s="117">
        <v>97</v>
      </c>
      <c r="B98" s="94" t="s">
        <v>14</v>
      </c>
      <c r="C98" s="94" t="s">
        <v>11411</v>
      </c>
      <c r="D98" s="95">
        <v>9781315516295</v>
      </c>
      <c r="E98" s="95">
        <v>9781138844391</v>
      </c>
      <c r="F98" s="96" t="s">
        <v>11866</v>
      </c>
      <c r="G98" s="93">
        <v>1</v>
      </c>
      <c r="H98" s="94" t="s">
        <v>9626</v>
      </c>
      <c r="I98" s="94" t="s">
        <v>11867</v>
      </c>
      <c r="J98" s="94" t="s">
        <v>22</v>
      </c>
      <c r="K98" s="93">
        <v>2017</v>
      </c>
      <c r="L98" s="97" t="s">
        <v>11387</v>
      </c>
      <c r="M98" s="98"/>
      <c r="N98" s="118" t="s">
        <v>11868</v>
      </c>
      <c r="O98" s="99"/>
      <c r="P98" s="99"/>
      <c r="Q98" s="99"/>
      <c r="R98" s="99"/>
      <c r="S98" s="99"/>
    </row>
    <row r="99" spans="1:19" ht="16.350000000000001" customHeight="1">
      <c r="A99" s="117">
        <v>98</v>
      </c>
      <c r="B99" s="94" t="s">
        <v>14</v>
      </c>
      <c r="C99" s="94" t="s">
        <v>11411</v>
      </c>
      <c r="D99" s="95">
        <v>9781315627892</v>
      </c>
      <c r="E99" s="95">
        <v>9781138645844</v>
      </c>
      <c r="F99" s="96" t="s">
        <v>11872</v>
      </c>
      <c r="G99" s="93">
        <v>1</v>
      </c>
      <c r="H99" s="94" t="s">
        <v>9626</v>
      </c>
      <c r="I99" s="94" t="s">
        <v>11873</v>
      </c>
      <c r="J99" s="94" t="s">
        <v>22</v>
      </c>
      <c r="K99" s="93">
        <v>2017</v>
      </c>
      <c r="L99" s="97" t="s">
        <v>11387</v>
      </c>
      <c r="M99" s="98"/>
      <c r="N99" s="118" t="s">
        <v>11874</v>
      </c>
      <c r="O99" s="99"/>
      <c r="P99" s="99"/>
      <c r="Q99" s="99"/>
      <c r="R99" s="99"/>
      <c r="S99" s="99"/>
    </row>
    <row r="100" spans="1:19" ht="16.350000000000001" customHeight="1">
      <c r="A100" s="117">
        <v>99</v>
      </c>
      <c r="B100" s="94" t="s">
        <v>14</v>
      </c>
      <c r="C100" s="94" t="s">
        <v>11411</v>
      </c>
      <c r="D100" s="95">
        <v>9781315686660</v>
      </c>
      <c r="E100" s="95">
        <v>9781138921054</v>
      </c>
      <c r="F100" s="96" t="s">
        <v>11875</v>
      </c>
      <c r="G100" s="93">
        <v>1</v>
      </c>
      <c r="H100" s="94" t="s">
        <v>9626</v>
      </c>
      <c r="I100" s="94" t="s">
        <v>11876</v>
      </c>
      <c r="J100" s="94" t="s">
        <v>22</v>
      </c>
      <c r="K100" s="93">
        <v>2017</v>
      </c>
      <c r="L100" s="97" t="s">
        <v>11387</v>
      </c>
      <c r="M100" s="98"/>
      <c r="N100" s="118" t="s">
        <v>11877</v>
      </c>
      <c r="O100" s="99"/>
      <c r="P100" s="99"/>
      <c r="Q100" s="99"/>
      <c r="R100" s="99"/>
      <c r="S100" s="99"/>
    </row>
    <row r="101" spans="1:19" ht="16.350000000000001" customHeight="1">
      <c r="A101" s="117">
        <v>100</v>
      </c>
      <c r="B101" s="94" t="s">
        <v>14</v>
      </c>
      <c r="C101" s="94" t="s">
        <v>11411</v>
      </c>
      <c r="D101" s="95">
        <v>9781315611037</v>
      </c>
      <c r="E101" s="95">
        <v>9781472452924</v>
      </c>
      <c r="F101" s="96" t="s">
        <v>11881</v>
      </c>
      <c r="G101" s="93">
        <v>1</v>
      </c>
      <c r="H101" s="94" t="s">
        <v>9626</v>
      </c>
      <c r="I101" s="94" t="s">
        <v>11882</v>
      </c>
      <c r="J101" s="94" t="s">
        <v>22</v>
      </c>
      <c r="K101" s="93">
        <v>2017</v>
      </c>
      <c r="L101" s="97" t="s">
        <v>11387</v>
      </c>
      <c r="M101" s="98"/>
      <c r="N101" s="118" t="s">
        <v>11883</v>
      </c>
      <c r="O101" s="99"/>
      <c r="P101" s="99"/>
      <c r="Q101" s="99"/>
      <c r="R101" s="99"/>
      <c r="S101" s="99"/>
    </row>
    <row r="102" spans="1:19" ht="16.350000000000001" customHeight="1">
      <c r="A102" s="117">
        <v>101</v>
      </c>
      <c r="B102" s="94" t="s">
        <v>14</v>
      </c>
      <c r="C102" s="94" t="s">
        <v>11411</v>
      </c>
      <c r="D102" s="95">
        <v>9781315683287</v>
      </c>
      <c r="E102" s="95">
        <v>9781138926424</v>
      </c>
      <c r="F102" s="96" t="s">
        <v>11884</v>
      </c>
      <c r="G102" s="93">
        <v>1</v>
      </c>
      <c r="H102" s="94" t="s">
        <v>9626</v>
      </c>
      <c r="I102" s="94" t="s">
        <v>11885</v>
      </c>
      <c r="J102" s="94" t="s">
        <v>22</v>
      </c>
      <c r="K102" s="93">
        <v>2017</v>
      </c>
      <c r="L102" s="97" t="s">
        <v>11387</v>
      </c>
      <c r="M102" s="98"/>
      <c r="N102" s="118" t="s">
        <v>11886</v>
      </c>
      <c r="O102" s="99"/>
      <c r="P102" s="99"/>
      <c r="Q102" s="99"/>
      <c r="R102" s="99"/>
      <c r="S102" s="99"/>
    </row>
    <row r="103" spans="1:19" ht="16.350000000000001" customHeight="1">
      <c r="A103" s="117">
        <v>102</v>
      </c>
      <c r="B103" s="94" t="s">
        <v>14</v>
      </c>
      <c r="C103" s="94" t="s">
        <v>11422</v>
      </c>
      <c r="D103" s="95">
        <v>9781315796246</v>
      </c>
      <c r="E103" s="95">
        <v>9780415729864</v>
      </c>
      <c r="F103" s="96" t="s">
        <v>11423</v>
      </c>
      <c r="G103" s="93">
        <v>1</v>
      </c>
      <c r="H103" s="94" t="s">
        <v>9626</v>
      </c>
      <c r="I103" s="94" t="s">
        <v>11424</v>
      </c>
      <c r="J103" s="94" t="s">
        <v>22</v>
      </c>
      <c r="K103" s="93">
        <v>2014</v>
      </c>
      <c r="L103" s="97" t="s">
        <v>11387</v>
      </c>
      <c r="M103" s="98"/>
      <c r="N103" s="118" t="s">
        <v>11425</v>
      </c>
      <c r="O103" s="99"/>
      <c r="P103" s="99"/>
      <c r="Q103" s="99"/>
      <c r="R103" s="99"/>
      <c r="S103" s="99"/>
    </row>
    <row r="104" spans="1:19" ht="16.350000000000001" customHeight="1">
      <c r="A104" s="117">
        <v>103</v>
      </c>
      <c r="B104" s="94" t="s">
        <v>14</v>
      </c>
      <c r="C104" s="94" t="s">
        <v>11422</v>
      </c>
      <c r="D104" s="95">
        <v>9780203094570</v>
      </c>
      <c r="E104" s="95">
        <v>9780415634267</v>
      </c>
      <c r="F104" s="96" t="s">
        <v>11426</v>
      </c>
      <c r="G104" s="93">
        <v>1</v>
      </c>
      <c r="H104" s="94" t="s">
        <v>9626</v>
      </c>
      <c r="I104" s="94" t="s">
        <v>11427</v>
      </c>
      <c r="J104" s="94" t="s">
        <v>22</v>
      </c>
      <c r="K104" s="93">
        <v>2014</v>
      </c>
      <c r="L104" s="97" t="s">
        <v>11387</v>
      </c>
      <c r="M104" s="98"/>
      <c r="N104" s="118" t="s">
        <v>11428</v>
      </c>
      <c r="O104" s="99"/>
      <c r="P104" s="99"/>
      <c r="Q104" s="99"/>
      <c r="R104" s="99"/>
      <c r="S104" s="99"/>
    </row>
    <row r="105" spans="1:19" ht="16.350000000000001" customHeight="1">
      <c r="A105" s="117">
        <v>104</v>
      </c>
      <c r="B105" s="94" t="s">
        <v>14</v>
      </c>
      <c r="C105" s="94" t="s">
        <v>11422</v>
      </c>
      <c r="D105" s="95">
        <v>9781315607665</v>
      </c>
      <c r="E105" s="95">
        <v>9781409460961</v>
      </c>
      <c r="F105" s="96" t="s">
        <v>11485</v>
      </c>
      <c r="G105" s="93">
        <v>1</v>
      </c>
      <c r="H105" s="94" t="s">
        <v>9626</v>
      </c>
      <c r="I105" s="94" t="s">
        <v>11486</v>
      </c>
      <c r="J105" s="94" t="s">
        <v>22</v>
      </c>
      <c r="K105" s="93">
        <v>2015</v>
      </c>
      <c r="L105" s="97" t="s">
        <v>11387</v>
      </c>
      <c r="M105" s="98"/>
      <c r="N105" s="118" t="s">
        <v>11487</v>
      </c>
      <c r="O105" s="99"/>
      <c r="P105" s="99"/>
      <c r="Q105" s="99"/>
      <c r="R105" s="99"/>
      <c r="S105" s="99"/>
    </row>
    <row r="106" spans="1:19" ht="16.350000000000001" customHeight="1">
      <c r="A106" s="117">
        <v>105</v>
      </c>
      <c r="B106" s="94" t="s">
        <v>14</v>
      </c>
      <c r="C106" s="94" t="s">
        <v>11422</v>
      </c>
      <c r="D106" s="95">
        <v>9781315749792</v>
      </c>
      <c r="E106" s="95">
        <v>9781138809826</v>
      </c>
      <c r="F106" s="96" t="s">
        <v>11516</v>
      </c>
      <c r="G106" s="93">
        <v>1</v>
      </c>
      <c r="H106" s="94" t="s">
        <v>9626</v>
      </c>
      <c r="I106" s="94" t="s">
        <v>11517</v>
      </c>
      <c r="J106" s="94" t="s">
        <v>22</v>
      </c>
      <c r="K106" s="93">
        <v>2015</v>
      </c>
      <c r="L106" s="97" t="s">
        <v>11387</v>
      </c>
      <c r="M106" s="98"/>
      <c r="N106" s="118" t="s">
        <v>11518</v>
      </c>
      <c r="O106" s="99"/>
      <c r="P106" s="99"/>
      <c r="Q106" s="99"/>
      <c r="R106" s="99"/>
      <c r="S106" s="99"/>
    </row>
    <row r="107" spans="1:19" ht="16.350000000000001" customHeight="1">
      <c r="A107" s="117">
        <v>106</v>
      </c>
      <c r="B107" s="94" t="s">
        <v>14</v>
      </c>
      <c r="C107" s="94" t="s">
        <v>11422</v>
      </c>
      <c r="D107" s="95">
        <v>9781315885919</v>
      </c>
      <c r="E107" s="95">
        <v>9780415708661</v>
      </c>
      <c r="F107" s="96" t="s">
        <v>11522</v>
      </c>
      <c r="G107" s="93">
        <v>1</v>
      </c>
      <c r="H107" s="94" t="s">
        <v>9626</v>
      </c>
      <c r="I107" s="94" t="s">
        <v>11523</v>
      </c>
      <c r="J107" s="94" t="s">
        <v>22</v>
      </c>
      <c r="K107" s="93">
        <v>2015</v>
      </c>
      <c r="L107" s="97" t="s">
        <v>11387</v>
      </c>
      <c r="M107" s="98"/>
      <c r="N107" s="118" t="s">
        <v>11524</v>
      </c>
      <c r="O107" s="99"/>
      <c r="P107" s="99"/>
      <c r="Q107" s="99"/>
      <c r="R107" s="99"/>
      <c r="S107" s="99"/>
    </row>
    <row r="108" spans="1:19" ht="16.350000000000001" customHeight="1">
      <c r="A108" s="117">
        <v>107</v>
      </c>
      <c r="B108" s="94" t="s">
        <v>14</v>
      </c>
      <c r="C108" s="94" t="s">
        <v>11422</v>
      </c>
      <c r="D108" s="95">
        <v>9780203379776</v>
      </c>
      <c r="E108" s="95">
        <v>9780415836739</v>
      </c>
      <c r="F108" s="96" t="s">
        <v>11528</v>
      </c>
      <c r="G108" s="93">
        <v>1</v>
      </c>
      <c r="H108" s="94" t="s">
        <v>9626</v>
      </c>
      <c r="I108" s="94" t="s">
        <v>11529</v>
      </c>
      <c r="J108" s="94" t="s">
        <v>22</v>
      </c>
      <c r="K108" s="93">
        <v>2015</v>
      </c>
      <c r="L108" s="97" t="s">
        <v>11387</v>
      </c>
      <c r="M108" s="98"/>
      <c r="N108" s="118" t="s">
        <v>11530</v>
      </c>
      <c r="O108" s="99"/>
      <c r="P108" s="99"/>
      <c r="Q108" s="99"/>
      <c r="R108" s="99"/>
      <c r="S108" s="99"/>
    </row>
    <row r="109" spans="1:19" ht="16.350000000000001" customHeight="1">
      <c r="A109" s="117">
        <v>108</v>
      </c>
      <c r="B109" s="94" t="s">
        <v>14</v>
      </c>
      <c r="C109" s="94" t="s">
        <v>11422</v>
      </c>
      <c r="D109" s="95">
        <v>9781315717760</v>
      </c>
      <c r="E109" s="95">
        <v>9781138858763</v>
      </c>
      <c r="F109" s="96" t="s">
        <v>11639</v>
      </c>
      <c r="G109" s="93">
        <v>1</v>
      </c>
      <c r="H109" s="94" t="s">
        <v>9626</v>
      </c>
      <c r="I109" s="94" t="s">
        <v>11640</v>
      </c>
      <c r="J109" s="94" t="s">
        <v>22</v>
      </c>
      <c r="K109" s="93">
        <v>2016</v>
      </c>
      <c r="L109" s="97" t="s">
        <v>11387</v>
      </c>
      <c r="M109" s="98"/>
      <c r="N109" s="118" t="s">
        <v>11641</v>
      </c>
      <c r="O109" s="99"/>
      <c r="P109" s="99"/>
      <c r="Q109" s="99"/>
      <c r="R109" s="99"/>
      <c r="S109" s="99"/>
    </row>
    <row r="110" spans="1:19" ht="16.350000000000001" customHeight="1">
      <c r="A110" s="117">
        <v>109</v>
      </c>
      <c r="B110" s="94" t="s">
        <v>14</v>
      </c>
      <c r="C110" s="94" t="s">
        <v>11823</v>
      </c>
      <c r="D110" s="95">
        <v>9781315646473</v>
      </c>
      <c r="E110" s="95">
        <v>9781138182424</v>
      </c>
      <c r="F110" s="96" t="s">
        <v>11824</v>
      </c>
      <c r="G110" s="93">
        <v>1</v>
      </c>
      <c r="H110" s="94" t="s">
        <v>9626</v>
      </c>
      <c r="I110" s="94" t="s">
        <v>11825</v>
      </c>
      <c r="J110" s="94" t="s">
        <v>22</v>
      </c>
      <c r="K110" s="93">
        <v>2017</v>
      </c>
      <c r="L110" s="97" t="s">
        <v>11387</v>
      </c>
      <c r="M110" s="98"/>
      <c r="N110" s="118" t="s">
        <v>11826</v>
      </c>
      <c r="O110" s="99"/>
      <c r="P110" s="99"/>
      <c r="Q110" s="99"/>
      <c r="R110" s="99"/>
      <c r="S110" s="99"/>
    </row>
    <row r="111" spans="1:19" ht="16.350000000000001" customHeight="1">
      <c r="A111" s="117">
        <v>110</v>
      </c>
      <c r="B111" s="94" t="s">
        <v>14</v>
      </c>
      <c r="C111" s="94" t="s">
        <v>11418</v>
      </c>
      <c r="D111" s="95">
        <v>9781315890104</v>
      </c>
      <c r="E111" s="95">
        <v>9780415705059</v>
      </c>
      <c r="F111" s="96" t="s">
        <v>11419</v>
      </c>
      <c r="G111" s="93">
        <v>1</v>
      </c>
      <c r="H111" s="94" t="s">
        <v>9626</v>
      </c>
      <c r="I111" s="94" t="s">
        <v>11420</v>
      </c>
      <c r="J111" s="94" t="s">
        <v>22</v>
      </c>
      <c r="K111" s="93">
        <v>2014</v>
      </c>
      <c r="L111" s="97" t="s">
        <v>11387</v>
      </c>
      <c r="M111" s="98"/>
      <c r="N111" s="118" t="s">
        <v>11421</v>
      </c>
      <c r="O111" s="99"/>
      <c r="P111" s="99"/>
      <c r="Q111" s="99"/>
      <c r="R111" s="99"/>
      <c r="S111" s="99"/>
    </row>
    <row r="112" spans="1:19" ht="16.350000000000001" customHeight="1">
      <c r="A112" s="117">
        <v>111</v>
      </c>
      <c r="B112" s="94" t="s">
        <v>14</v>
      </c>
      <c r="C112" s="94" t="s">
        <v>11418</v>
      </c>
      <c r="D112" s="95">
        <v>9781315601465</v>
      </c>
      <c r="E112" s="95">
        <v>9781409436782</v>
      </c>
      <c r="F112" s="96" t="s">
        <v>11448</v>
      </c>
      <c r="G112" s="93">
        <v>1</v>
      </c>
      <c r="H112" s="94" t="s">
        <v>9626</v>
      </c>
      <c r="I112" s="94" t="s">
        <v>11449</v>
      </c>
      <c r="J112" s="94" t="s">
        <v>22</v>
      </c>
      <c r="K112" s="93">
        <v>2015</v>
      </c>
      <c r="L112" s="97" t="s">
        <v>11387</v>
      </c>
      <c r="M112" s="98"/>
      <c r="N112" s="118" t="s">
        <v>11450</v>
      </c>
      <c r="O112" s="99"/>
      <c r="P112" s="99"/>
      <c r="Q112" s="99"/>
      <c r="R112" s="99"/>
      <c r="S112" s="99"/>
    </row>
    <row r="113" spans="1:19" ht="16.350000000000001" customHeight="1">
      <c r="A113" s="117">
        <v>112</v>
      </c>
      <c r="B113" s="94" t="s">
        <v>14</v>
      </c>
      <c r="C113" s="94" t="s">
        <v>11418</v>
      </c>
      <c r="D113" s="95">
        <v>9781315610252</v>
      </c>
      <c r="E113" s="95">
        <v>9781472416193</v>
      </c>
      <c r="F113" s="96" t="s">
        <v>11451</v>
      </c>
      <c r="G113" s="93">
        <v>1</v>
      </c>
      <c r="H113" s="94" t="s">
        <v>9626</v>
      </c>
      <c r="I113" s="94" t="s">
        <v>11452</v>
      </c>
      <c r="J113" s="94" t="s">
        <v>22</v>
      </c>
      <c r="K113" s="93">
        <v>2015</v>
      </c>
      <c r="L113" s="97" t="s">
        <v>11387</v>
      </c>
      <c r="M113" s="98"/>
      <c r="N113" s="118" t="s">
        <v>11453</v>
      </c>
      <c r="O113" s="99"/>
      <c r="P113" s="99"/>
      <c r="Q113" s="99"/>
      <c r="R113" s="99"/>
      <c r="S113" s="99"/>
    </row>
    <row r="114" spans="1:19" ht="16.350000000000001" customHeight="1">
      <c r="A114" s="117">
        <v>113</v>
      </c>
      <c r="B114" s="94" t="s">
        <v>14</v>
      </c>
      <c r="C114" s="94" t="s">
        <v>11418</v>
      </c>
      <c r="D114" s="95">
        <v>9781315550695</v>
      </c>
      <c r="E114" s="95">
        <v>9781472416223</v>
      </c>
      <c r="F114" s="96" t="s">
        <v>11479</v>
      </c>
      <c r="G114" s="93">
        <v>1</v>
      </c>
      <c r="H114" s="94" t="s">
        <v>9626</v>
      </c>
      <c r="I114" s="94" t="s">
        <v>11480</v>
      </c>
      <c r="J114" s="94" t="s">
        <v>22</v>
      </c>
      <c r="K114" s="93">
        <v>2015</v>
      </c>
      <c r="L114" s="97" t="s">
        <v>11387</v>
      </c>
      <c r="M114" s="98"/>
      <c r="N114" s="118" t="s">
        <v>11481</v>
      </c>
      <c r="O114" s="99"/>
      <c r="P114" s="99"/>
      <c r="Q114" s="99"/>
      <c r="R114" s="99"/>
      <c r="S114" s="99"/>
    </row>
    <row r="115" spans="1:19" ht="16.350000000000001" customHeight="1">
      <c r="A115" s="117">
        <v>114</v>
      </c>
      <c r="B115" s="94" t="s">
        <v>14</v>
      </c>
      <c r="C115" s="94" t="s">
        <v>11418</v>
      </c>
      <c r="D115" s="95">
        <v>9781315733265</v>
      </c>
      <c r="E115" s="95">
        <v>9781138839779</v>
      </c>
      <c r="F115" s="96" t="s">
        <v>11494</v>
      </c>
      <c r="G115" s="93">
        <v>1</v>
      </c>
      <c r="H115" s="94" t="s">
        <v>9626</v>
      </c>
      <c r="I115" s="94" t="s">
        <v>11495</v>
      </c>
      <c r="J115" s="94" t="s">
        <v>22</v>
      </c>
      <c r="K115" s="93">
        <v>2015</v>
      </c>
      <c r="L115" s="97" t="s">
        <v>11387</v>
      </c>
      <c r="M115" s="98"/>
      <c r="N115" s="118" t="s">
        <v>11496</v>
      </c>
      <c r="O115" s="99"/>
      <c r="P115" s="99"/>
      <c r="Q115" s="99"/>
      <c r="R115" s="99"/>
      <c r="S115" s="99"/>
    </row>
    <row r="116" spans="1:19" ht="16.350000000000001" customHeight="1">
      <c r="A116" s="117">
        <v>115</v>
      </c>
      <c r="B116" s="94" t="s">
        <v>14</v>
      </c>
      <c r="C116" s="94" t="s">
        <v>11418</v>
      </c>
      <c r="D116" s="95">
        <v>9781315885575</v>
      </c>
      <c r="E116" s="95">
        <v>9780415709378</v>
      </c>
      <c r="F116" s="96" t="s">
        <v>11500</v>
      </c>
      <c r="G116" s="93">
        <v>1</v>
      </c>
      <c r="H116" s="94" t="s">
        <v>9626</v>
      </c>
      <c r="I116" s="94" t="s">
        <v>11501</v>
      </c>
      <c r="J116" s="94" t="s">
        <v>22</v>
      </c>
      <c r="K116" s="93">
        <v>2015</v>
      </c>
      <c r="L116" s="97" t="s">
        <v>11387</v>
      </c>
      <c r="M116" s="98"/>
      <c r="N116" s="118" t="s">
        <v>11502</v>
      </c>
      <c r="O116" s="99"/>
      <c r="P116" s="99"/>
      <c r="Q116" s="99"/>
      <c r="R116" s="99"/>
      <c r="S116" s="99"/>
    </row>
    <row r="117" spans="1:19" ht="16.350000000000001" customHeight="1">
      <c r="A117" s="117">
        <v>116</v>
      </c>
      <c r="B117" s="94" t="s">
        <v>14</v>
      </c>
      <c r="C117" s="94" t="s">
        <v>11418</v>
      </c>
      <c r="D117" s="95">
        <v>9780203481998</v>
      </c>
      <c r="E117" s="95">
        <v>9780415589956</v>
      </c>
      <c r="F117" s="96" t="s">
        <v>11525</v>
      </c>
      <c r="G117" s="93">
        <v>1</v>
      </c>
      <c r="H117" s="94" t="s">
        <v>9626</v>
      </c>
      <c r="I117" s="94" t="s">
        <v>11526</v>
      </c>
      <c r="J117" s="94" t="s">
        <v>22</v>
      </c>
      <c r="K117" s="93">
        <v>2015</v>
      </c>
      <c r="L117" s="97" t="s">
        <v>11387</v>
      </c>
      <c r="M117" s="98"/>
      <c r="N117" s="118" t="s">
        <v>11527</v>
      </c>
      <c r="O117" s="99"/>
      <c r="P117" s="99"/>
      <c r="Q117" s="99"/>
      <c r="R117" s="99"/>
      <c r="S117" s="99"/>
    </row>
    <row r="118" spans="1:19" ht="16.350000000000001" customHeight="1">
      <c r="A118" s="117">
        <v>117</v>
      </c>
      <c r="B118" s="94" t="s">
        <v>14</v>
      </c>
      <c r="C118" s="94" t="s">
        <v>11418</v>
      </c>
      <c r="D118" s="95">
        <v>9781315677606</v>
      </c>
      <c r="E118" s="95">
        <v>9781138935112</v>
      </c>
      <c r="F118" s="96" t="s">
        <v>11582</v>
      </c>
      <c r="G118" s="93">
        <v>1</v>
      </c>
      <c r="H118" s="94" t="s">
        <v>9626</v>
      </c>
      <c r="I118" s="94" t="s">
        <v>11583</v>
      </c>
      <c r="J118" s="94" t="s">
        <v>22</v>
      </c>
      <c r="K118" s="93">
        <v>2016</v>
      </c>
      <c r="L118" s="97" t="s">
        <v>11387</v>
      </c>
      <c r="M118" s="98"/>
      <c r="N118" s="118" t="s">
        <v>11584</v>
      </c>
      <c r="O118" s="99"/>
      <c r="P118" s="99"/>
      <c r="Q118" s="99"/>
      <c r="R118" s="99"/>
      <c r="S118" s="99"/>
    </row>
    <row r="119" spans="1:19" ht="16.350000000000001" customHeight="1">
      <c r="A119" s="117">
        <v>118</v>
      </c>
      <c r="B119" s="94" t="s">
        <v>14</v>
      </c>
      <c r="C119" s="94" t="s">
        <v>11418</v>
      </c>
      <c r="D119" s="95">
        <v>9781315624228</v>
      </c>
      <c r="E119" s="95">
        <v>9781138651708</v>
      </c>
      <c r="F119" s="96" t="s">
        <v>11588</v>
      </c>
      <c r="G119" s="93">
        <v>1</v>
      </c>
      <c r="H119" s="94" t="s">
        <v>9626</v>
      </c>
      <c r="I119" s="94" t="s">
        <v>11589</v>
      </c>
      <c r="J119" s="94" t="s">
        <v>22</v>
      </c>
      <c r="K119" s="93">
        <v>2016</v>
      </c>
      <c r="L119" s="97" t="s">
        <v>11387</v>
      </c>
      <c r="M119" s="98"/>
      <c r="N119" s="118" t="s">
        <v>11590</v>
      </c>
      <c r="O119" s="99"/>
      <c r="P119" s="99"/>
      <c r="Q119" s="99"/>
      <c r="R119" s="99"/>
      <c r="S119" s="99"/>
    </row>
    <row r="120" spans="1:19" ht="16.350000000000001" customHeight="1">
      <c r="A120" s="117">
        <v>119</v>
      </c>
      <c r="B120" s="94" t="s">
        <v>14</v>
      </c>
      <c r="C120" s="94" t="s">
        <v>11418</v>
      </c>
      <c r="D120" s="95">
        <v>9781315726052</v>
      </c>
      <c r="E120" s="95">
        <v>9781138848726</v>
      </c>
      <c r="F120" s="96" t="s">
        <v>11633</v>
      </c>
      <c r="G120" s="93">
        <v>1</v>
      </c>
      <c r="H120" s="94" t="s">
        <v>9626</v>
      </c>
      <c r="I120" s="94" t="s">
        <v>11634</v>
      </c>
      <c r="J120" s="94" t="s">
        <v>22</v>
      </c>
      <c r="K120" s="93">
        <v>2016</v>
      </c>
      <c r="L120" s="97" t="s">
        <v>11387</v>
      </c>
      <c r="M120" s="98"/>
      <c r="N120" s="118" t="s">
        <v>11635</v>
      </c>
      <c r="O120" s="99"/>
      <c r="P120" s="99"/>
      <c r="Q120" s="99"/>
      <c r="R120" s="99"/>
      <c r="S120" s="99"/>
    </row>
    <row r="121" spans="1:19" ht="16.350000000000001" customHeight="1">
      <c r="A121" s="117">
        <v>120</v>
      </c>
      <c r="B121" s="94" t="s">
        <v>14</v>
      </c>
      <c r="C121" s="94" t="s">
        <v>11418</v>
      </c>
      <c r="D121" s="95">
        <v>9781315671116</v>
      </c>
      <c r="E121" s="95">
        <v>9781138945920</v>
      </c>
      <c r="F121" s="96" t="s">
        <v>11636</v>
      </c>
      <c r="G121" s="93">
        <v>1</v>
      </c>
      <c r="H121" s="94" t="s">
        <v>9626</v>
      </c>
      <c r="I121" s="94" t="s">
        <v>11637</v>
      </c>
      <c r="J121" s="94" t="s">
        <v>22</v>
      </c>
      <c r="K121" s="93">
        <v>2016</v>
      </c>
      <c r="L121" s="97" t="s">
        <v>11387</v>
      </c>
      <c r="M121" s="98"/>
      <c r="N121" s="118" t="s">
        <v>11638</v>
      </c>
      <c r="O121" s="99"/>
      <c r="P121" s="99"/>
      <c r="Q121" s="99"/>
      <c r="R121" s="99"/>
      <c r="S121" s="99"/>
    </row>
    <row r="122" spans="1:19" ht="16.350000000000001" customHeight="1">
      <c r="A122" s="117">
        <v>121</v>
      </c>
      <c r="B122" s="94" t="s">
        <v>14</v>
      </c>
      <c r="C122" s="94" t="s">
        <v>11418</v>
      </c>
      <c r="D122" s="95">
        <v>9781315690711</v>
      </c>
      <c r="E122" s="95">
        <v>9781138914544</v>
      </c>
      <c r="F122" s="96" t="s">
        <v>11648</v>
      </c>
      <c r="G122" s="93">
        <v>1</v>
      </c>
      <c r="H122" s="94" t="s">
        <v>9626</v>
      </c>
      <c r="I122" s="94" t="s">
        <v>11649</v>
      </c>
      <c r="J122" s="94" t="s">
        <v>22</v>
      </c>
      <c r="K122" s="93">
        <v>2016</v>
      </c>
      <c r="L122" s="97" t="s">
        <v>11387</v>
      </c>
      <c r="M122" s="98"/>
      <c r="N122" s="118" t="s">
        <v>11650</v>
      </c>
      <c r="O122" s="99"/>
      <c r="P122" s="99"/>
      <c r="Q122" s="99"/>
      <c r="R122" s="99"/>
      <c r="S122" s="99"/>
    </row>
    <row r="123" spans="1:19" ht="16.350000000000001" customHeight="1">
      <c r="A123" s="117">
        <v>122</v>
      </c>
      <c r="B123" s="94" t="s">
        <v>14</v>
      </c>
      <c r="C123" s="94" t="s">
        <v>11418</v>
      </c>
      <c r="D123" s="95">
        <v>9781315575063</v>
      </c>
      <c r="E123" s="95">
        <v>9781472486141</v>
      </c>
      <c r="F123" s="96" t="s">
        <v>11724</v>
      </c>
      <c r="G123" s="93">
        <v>1</v>
      </c>
      <c r="H123" s="94" t="s">
        <v>9626</v>
      </c>
      <c r="I123" s="94" t="s">
        <v>11725</v>
      </c>
      <c r="J123" s="94" t="s">
        <v>22</v>
      </c>
      <c r="K123" s="93">
        <v>2017</v>
      </c>
      <c r="L123" s="97" t="s">
        <v>11387</v>
      </c>
      <c r="M123" s="98"/>
      <c r="N123" s="118" t="s">
        <v>11726</v>
      </c>
      <c r="O123" s="99"/>
      <c r="P123" s="99"/>
      <c r="Q123" s="99"/>
      <c r="R123" s="99"/>
      <c r="S123" s="99"/>
    </row>
    <row r="124" spans="1:19" ht="16.350000000000001" customHeight="1">
      <c r="A124" s="117">
        <v>123</v>
      </c>
      <c r="B124" s="94" t="s">
        <v>14</v>
      </c>
      <c r="C124" s="94" t="s">
        <v>11418</v>
      </c>
      <c r="D124" s="95">
        <v>9781315391588</v>
      </c>
      <c r="E124" s="95">
        <v>9781138228832</v>
      </c>
      <c r="F124" s="96" t="s">
        <v>11733</v>
      </c>
      <c r="G124" s="93">
        <v>1</v>
      </c>
      <c r="H124" s="94" t="s">
        <v>9626</v>
      </c>
      <c r="I124" s="94" t="s">
        <v>11734</v>
      </c>
      <c r="J124" s="94" t="s">
        <v>22</v>
      </c>
      <c r="K124" s="93">
        <v>2017</v>
      </c>
      <c r="L124" s="97" t="s">
        <v>11387</v>
      </c>
      <c r="M124" s="98"/>
      <c r="N124" s="118" t="s">
        <v>11735</v>
      </c>
      <c r="O124" s="99"/>
      <c r="P124" s="99"/>
      <c r="Q124" s="99"/>
      <c r="R124" s="99"/>
      <c r="S124" s="99"/>
    </row>
    <row r="125" spans="1:19" ht="16.350000000000001" customHeight="1">
      <c r="A125" s="117">
        <v>124</v>
      </c>
      <c r="B125" s="94" t="s">
        <v>14</v>
      </c>
      <c r="C125" s="94" t="s">
        <v>11418</v>
      </c>
      <c r="D125" s="95">
        <v>9781315546186</v>
      </c>
      <c r="E125" s="95">
        <v>9781472476777</v>
      </c>
      <c r="F125" s="96" t="s">
        <v>11736</v>
      </c>
      <c r="G125" s="93">
        <v>1</v>
      </c>
      <c r="H125" s="94" t="s">
        <v>9626</v>
      </c>
      <c r="I125" s="94" t="s">
        <v>11737</v>
      </c>
      <c r="J125" s="94" t="s">
        <v>22</v>
      </c>
      <c r="K125" s="93">
        <v>2017</v>
      </c>
      <c r="L125" s="97" t="s">
        <v>11387</v>
      </c>
      <c r="M125" s="98"/>
      <c r="N125" s="118" t="s">
        <v>11738</v>
      </c>
      <c r="O125" s="99"/>
      <c r="P125" s="99"/>
      <c r="Q125" s="99"/>
      <c r="R125" s="99"/>
      <c r="S125" s="99"/>
    </row>
    <row r="126" spans="1:19" ht="16.350000000000001" customHeight="1">
      <c r="A126" s="117">
        <v>125</v>
      </c>
      <c r="B126" s="94" t="s">
        <v>14</v>
      </c>
      <c r="C126" s="94" t="s">
        <v>11418</v>
      </c>
      <c r="D126" s="95">
        <v>9781315560533</v>
      </c>
      <c r="E126" s="95">
        <v>9781138675674</v>
      </c>
      <c r="F126" s="96" t="s">
        <v>11748</v>
      </c>
      <c r="G126" s="93">
        <v>1</v>
      </c>
      <c r="H126" s="94" t="s">
        <v>9626</v>
      </c>
      <c r="I126" s="94" t="s">
        <v>11749</v>
      </c>
      <c r="J126" s="94" t="s">
        <v>22</v>
      </c>
      <c r="K126" s="93">
        <v>2017</v>
      </c>
      <c r="L126" s="97" t="s">
        <v>11387</v>
      </c>
      <c r="M126" s="98"/>
      <c r="N126" s="118" t="s">
        <v>11750</v>
      </c>
      <c r="O126" s="99"/>
      <c r="P126" s="99"/>
      <c r="Q126" s="99"/>
      <c r="R126" s="99"/>
      <c r="S126" s="99"/>
    </row>
    <row r="127" spans="1:19" ht="16.350000000000001" customHeight="1">
      <c r="A127" s="117">
        <v>126</v>
      </c>
      <c r="B127" s="94" t="s">
        <v>14</v>
      </c>
      <c r="C127" s="94" t="s">
        <v>11418</v>
      </c>
      <c r="D127" s="95">
        <v>9781315816975</v>
      </c>
      <c r="E127" s="95">
        <v>9780415739009</v>
      </c>
      <c r="F127" s="96" t="s">
        <v>11781</v>
      </c>
      <c r="G127" s="93">
        <v>1</v>
      </c>
      <c r="H127" s="94" t="s">
        <v>9626</v>
      </c>
      <c r="I127" s="94" t="s">
        <v>11782</v>
      </c>
      <c r="J127" s="94" t="s">
        <v>22</v>
      </c>
      <c r="K127" s="93">
        <v>2017</v>
      </c>
      <c r="L127" s="97" t="s">
        <v>11387</v>
      </c>
      <c r="M127" s="98"/>
      <c r="N127" s="118" t="s">
        <v>11783</v>
      </c>
      <c r="O127" s="99"/>
      <c r="P127" s="99"/>
      <c r="Q127" s="99"/>
      <c r="R127" s="99"/>
      <c r="S127" s="99"/>
    </row>
    <row r="128" spans="1:19" ht="16.350000000000001" customHeight="1">
      <c r="A128" s="117">
        <v>127</v>
      </c>
      <c r="B128" s="94" t="s">
        <v>14</v>
      </c>
      <c r="C128" s="94" t="s">
        <v>11418</v>
      </c>
      <c r="D128" s="95">
        <v>9781315582856</v>
      </c>
      <c r="E128" s="95">
        <v>9781409410805</v>
      </c>
      <c r="F128" s="96" t="s">
        <v>11784</v>
      </c>
      <c r="G128" s="93">
        <v>1</v>
      </c>
      <c r="H128" s="94" t="s">
        <v>9626</v>
      </c>
      <c r="I128" s="94" t="s">
        <v>11785</v>
      </c>
      <c r="J128" s="94" t="s">
        <v>22</v>
      </c>
      <c r="K128" s="93">
        <v>2017</v>
      </c>
      <c r="L128" s="97" t="s">
        <v>11387</v>
      </c>
      <c r="M128" s="98"/>
      <c r="N128" s="118" t="s">
        <v>11786</v>
      </c>
      <c r="O128" s="99"/>
      <c r="P128" s="99"/>
      <c r="Q128" s="99"/>
      <c r="R128" s="99"/>
      <c r="S128" s="99"/>
    </row>
    <row r="129" spans="1:19" ht="16.350000000000001" customHeight="1">
      <c r="A129" s="117">
        <v>128</v>
      </c>
      <c r="B129" s="94" t="s">
        <v>14</v>
      </c>
      <c r="C129" s="94" t="s">
        <v>11418</v>
      </c>
      <c r="D129" s="95">
        <v>9781315544229</v>
      </c>
      <c r="E129" s="95">
        <v>9781138683969</v>
      </c>
      <c r="F129" s="96" t="s">
        <v>11839</v>
      </c>
      <c r="G129" s="93">
        <v>1</v>
      </c>
      <c r="H129" s="94" t="s">
        <v>9626</v>
      </c>
      <c r="I129" s="94" t="s">
        <v>11840</v>
      </c>
      <c r="J129" s="94" t="s">
        <v>22</v>
      </c>
      <c r="K129" s="93">
        <v>2017</v>
      </c>
      <c r="L129" s="97" t="s">
        <v>11387</v>
      </c>
      <c r="M129" s="98"/>
      <c r="N129" s="118" t="s">
        <v>11841</v>
      </c>
      <c r="O129" s="99"/>
      <c r="P129" s="99"/>
      <c r="Q129" s="99"/>
      <c r="R129" s="99"/>
      <c r="S129" s="99"/>
    </row>
    <row r="130" spans="1:19" ht="16.350000000000001" customHeight="1">
      <c r="A130" s="117">
        <v>129</v>
      </c>
      <c r="B130" s="94" t="s">
        <v>14</v>
      </c>
      <c r="C130" s="94" t="s">
        <v>11418</v>
      </c>
      <c r="D130" s="95">
        <v>9781315719504</v>
      </c>
      <c r="E130" s="95">
        <v>9780765617606</v>
      </c>
      <c r="F130" s="96" t="s">
        <v>11863</v>
      </c>
      <c r="G130" s="93">
        <v>1</v>
      </c>
      <c r="H130" s="94" t="s">
        <v>9626</v>
      </c>
      <c r="I130" s="94" t="s">
        <v>11864</v>
      </c>
      <c r="J130" s="94" t="s">
        <v>22</v>
      </c>
      <c r="K130" s="93">
        <v>2017</v>
      </c>
      <c r="L130" s="97" t="s">
        <v>11387</v>
      </c>
      <c r="M130" s="98"/>
      <c r="N130" s="118" t="s">
        <v>11865</v>
      </c>
      <c r="O130" s="99"/>
      <c r="P130" s="99"/>
      <c r="Q130" s="99"/>
      <c r="R130" s="99"/>
      <c r="S130" s="99"/>
    </row>
    <row r="131" spans="1:19" ht="16.350000000000001" customHeight="1">
      <c r="A131" s="117">
        <v>130</v>
      </c>
      <c r="B131" s="94" t="s">
        <v>14</v>
      </c>
      <c r="C131" s="94" t="s">
        <v>11384</v>
      </c>
      <c r="D131" s="95">
        <v>9781315572635</v>
      </c>
      <c r="E131" s="95">
        <v>9781472415844</v>
      </c>
      <c r="F131" s="96" t="s">
        <v>11385</v>
      </c>
      <c r="G131" s="93">
        <v>1</v>
      </c>
      <c r="H131" s="94" t="s">
        <v>9626</v>
      </c>
      <c r="I131" s="94" t="s">
        <v>11386</v>
      </c>
      <c r="J131" s="94" t="s">
        <v>22</v>
      </c>
      <c r="K131" s="93">
        <v>2014</v>
      </c>
      <c r="L131" s="97" t="s">
        <v>11387</v>
      </c>
      <c r="M131" s="98"/>
      <c r="N131" s="118" t="s">
        <v>11388</v>
      </c>
      <c r="O131" s="99"/>
      <c r="P131" s="99"/>
      <c r="Q131" s="99"/>
      <c r="R131" s="99"/>
      <c r="S131" s="99"/>
    </row>
    <row r="132" spans="1:19" ht="16.350000000000001" customHeight="1">
      <c r="A132" s="117">
        <v>131</v>
      </c>
      <c r="B132" s="94" t="s">
        <v>14</v>
      </c>
      <c r="C132" s="94" t="s">
        <v>11384</v>
      </c>
      <c r="D132" s="95">
        <v>9781315547381</v>
      </c>
      <c r="E132" s="95">
        <v>9781472417466</v>
      </c>
      <c r="F132" s="96" t="s">
        <v>11401</v>
      </c>
      <c r="G132" s="93">
        <v>1</v>
      </c>
      <c r="H132" s="94" t="s">
        <v>9626</v>
      </c>
      <c r="I132" s="94" t="s">
        <v>11402</v>
      </c>
      <c r="J132" s="94" t="s">
        <v>22</v>
      </c>
      <c r="K132" s="93">
        <v>2014</v>
      </c>
      <c r="L132" s="97" t="s">
        <v>11387</v>
      </c>
      <c r="M132" s="98"/>
      <c r="N132" s="118" t="s">
        <v>11403</v>
      </c>
      <c r="O132" s="99"/>
      <c r="P132" s="99"/>
      <c r="Q132" s="99"/>
      <c r="R132" s="99"/>
      <c r="S132" s="99"/>
    </row>
    <row r="133" spans="1:19" ht="16.350000000000001" customHeight="1">
      <c r="A133" s="117">
        <v>132</v>
      </c>
      <c r="B133" s="94" t="s">
        <v>14</v>
      </c>
      <c r="C133" s="94" t="s">
        <v>11384</v>
      </c>
      <c r="D133" s="95">
        <v>9780203766576</v>
      </c>
      <c r="E133" s="95">
        <v>9780415841207</v>
      </c>
      <c r="F133" s="96" t="s">
        <v>11404</v>
      </c>
      <c r="G133" s="93">
        <v>1</v>
      </c>
      <c r="H133" s="94" t="s">
        <v>9626</v>
      </c>
      <c r="I133" s="94" t="s">
        <v>11405</v>
      </c>
      <c r="J133" s="94" t="s">
        <v>22</v>
      </c>
      <c r="K133" s="93">
        <v>2014</v>
      </c>
      <c r="L133" s="97" t="s">
        <v>11387</v>
      </c>
      <c r="M133" s="98"/>
      <c r="N133" s="118" t="s">
        <v>11406</v>
      </c>
      <c r="O133" s="99"/>
      <c r="P133" s="99"/>
      <c r="Q133" s="99"/>
      <c r="R133" s="99"/>
      <c r="S133" s="99"/>
    </row>
    <row r="134" spans="1:19" ht="16.350000000000001" customHeight="1">
      <c r="A134" s="117">
        <v>133</v>
      </c>
      <c r="B134" s="94" t="s">
        <v>14</v>
      </c>
      <c r="C134" s="94" t="s">
        <v>11384</v>
      </c>
      <c r="D134" s="95">
        <v>9781315851433</v>
      </c>
      <c r="E134" s="95">
        <v>9780415840651</v>
      </c>
      <c r="F134" s="96" t="s">
        <v>11436</v>
      </c>
      <c r="G134" s="93">
        <v>1</v>
      </c>
      <c r="H134" s="94" t="s">
        <v>9626</v>
      </c>
      <c r="I134" s="94" t="s">
        <v>11437</v>
      </c>
      <c r="J134" s="94" t="s">
        <v>22</v>
      </c>
      <c r="K134" s="93">
        <v>2014</v>
      </c>
      <c r="L134" s="97" t="s">
        <v>11387</v>
      </c>
      <c r="M134" s="98"/>
      <c r="N134" s="118" t="s">
        <v>11438</v>
      </c>
      <c r="O134" s="99"/>
      <c r="P134" s="99"/>
      <c r="Q134" s="99"/>
      <c r="R134" s="99"/>
      <c r="S134" s="99"/>
    </row>
    <row r="135" spans="1:19" ht="16.350000000000001" customHeight="1">
      <c r="A135" s="117">
        <v>134</v>
      </c>
      <c r="B135" s="94" t="s">
        <v>14</v>
      </c>
      <c r="C135" s="94" t="s">
        <v>11384</v>
      </c>
      <c r="D135" s="95">
        <v>9781315580203</v>
      </c>
      <c r="E135" s="95">
        <v>9781472443335</v>
      </c>
      <c r="F135" s="96" t="s">
        <v>11464</v>
      </c>
      <c r="G135" s="93">
        <v>1</v>
      </c>
      <c r="H135" s="94" t="s">
        <v>9626</v>
      </c>
      <c r="I135" s="94" t="s">
        <v>11465</v>
      </c>
      <c r="J135" s="94" t="s">
        <v>22</v>
      </c>
      <c r="K135" s="93">
        <v>2015</v>
      </c>
      <c r="L135" s="97" t="s">
        <v>11387</v>
      </c>
      <c r="M135" s="98"/>
      <c r="N135" s="118" t="s">
        <v>11466</v>
      </c>
      <c r="O135" s="99"/>
      <c r="P135" s="99"/>
      <c r="Q135" s="99"/>
      <c r="R135" s="99"/>
      <c r="S135" s="99"/>
    </row>
    <row r="136" spans="1:19" ht="16.350000000000001" customHeight="1">
      <c r="A136" s="117">
        <v>135</v>
      </c>
      <c r="B136" s="94" t="s">
        <v>14</v>
      </c>
      <c r="C136" s="94" t="s">
        <v>11384</v>
      </c>
      <c r="D136" s="95">
        <v>9781315579719</v>
      </c>
      <c r="E136" s="95">
        <v>9781472426307</v>
      </c>
      <c r="F136" s="96" t="s">
        <v>11467</v>
      </c>
      <c r="G136" s="93">
        <v>1</v>
      </c>
      <c r="H136" s="94" t="s">
        <v>9626</v>
      </c>
      <c r="I136" s="94" t="s">
        <v>11468</v>
      </c>
      <c r="J136" s="94" t="s">
        <v>22</v>
      </c>
      <c r="K136" s="93">
        <v>2015</v>
      </c>
      <c r="L136" s="97" t="s">
        <v>11387</v>
      </c>
      <c r="M136" s="98"/>
      <c r="N136" s="118" t="s">
        <v>11469</v>
      </c>
      <c r="O136" s="99"/>
      <c r="P136" s="99"/>
      <c r="Q136" s="99"/>
      <c r="R136" s="99"/>
      <c r="S136" s="99"/>
    </row>
    <row r="137" spans="1:19" ht="16.350000000000001" customHeight="1">
      <c r="A137" s="117">
        <v>136</v>
      </c>
      <c r="B137" s="94" t="s">
        <v>14</v>
      </c>
      <c r="C137" s="94" t="s">
        <v>11384</v>
      </c>
      <c r="D137" s="95">
        <v>9781315576589</v>
      </c>
      <c r="E137" s="95">
        <v>9781472421180</v>
      </c>
      <c r="F137" s="96" t="s">
        <v>11470</v>
      </c>
      <c r="G137" s="93">
        <v>1</v>
      </c>
      <c r="H137" s="94" t="s">
        <v>9626</v>
      </c>
      <c r="I137" s="94" t="s">
        <v>11471</v>
      </c>
      <c r="J137" s="94" t="s">
        <v>22</v>
      </c>
      <c r="K137" s="93">
        <v>2015</v>
      </c>
      <c r="L137" s="97" t="s">
        <v>11387</v>
      </c>
      <c r="M137" s="98"/>
      <c r="N137" s="118" t="s">
        <v>11472</v>
      </c>
      <c r="O137" s="99"/>
      <c r="P137" s="99"/>
      <c r="Q137" s="99"/>
      <c r="R137" s="99"/>
      <c r="S137" s="99"/>
    </row>
    <row r="138" spans="1:19" ht="16.350000000000001" customHeight="1">
      <c r="A138" s="117">
        <v>137</v>
      </c>
      <c r="B138" s="94" t="s">
        <v>14</v>
      </c>
      <c r="C138" s="94" t="s">
        <v>11384</v>
      </c>
      <c r="D138" s="95">
        <v>9781315567624</v>
      </c>
      <c r="E138" s="95">
        <v>9781472441744</v>
      </c>
      <c r="F138" s="96" t="s">
        <v>11473</v>
      </c>
      <c r="G138" s="93">
        <v>1</v>
      </c>
      <c r="H138" s="94" t="s">
        <v>9626</v>
      </c>
      <c r="I138" s="94" t="s">
        <v>11474</v>
      </c>
      <c r="J138" s="94" t="s">
        <v>22</v>
      </c>
      <c r="K138" s="93">
        <v>2015</v>
      </c>
      <c r="L138" s="97" t="s">
        <v>11387</v>
      </c>
      <c r="M138" s="98"/>
      <c r="N138" s="118" t="s">
        <v>11475</v>
      </c>
      <c r="O138" s="99"/>
      <c r="P138" s="99"/>
      <c r="Q138" s="99"/>
      <c r="R138" s="99"/>
      <c r="S138" s="99"/>
    </row>
    <row r="139" spans="1:19" ht="16.350000000000001" customHeight="1">
      <c r="A139" s="117">
        <v>138</v>
      </c>
      <c r="B139" s="94" t="s">
        <v>14</v>
      </c>
      <c r="C139" s="94" t="s">
        <v>11384</v>
      </c>
      <c r="D139" s="95">
        <v>9781315565873</v>
      </c>
      <c r="E139" s="95">
        <v>9781472431790</v>
      </c>
      <c r="F139" s="96" t="s">
        <v>11476</v>
      </c>
      <c r="G139" s="93">
        <v>1</v>
      </c>
      <c r="H139" s="94" t="s">
        <v>9626</v>
      </c>
      <c r="I139" s="94" t="s">
        <v>11477</v>
      </c>
      <c r="J139" s="94" t="s">
        <v>22</v>
      </c>
      <c r="K139" s="93">
        <v>2015</v>
      </c>
      <c r="L139" s="97" t="s">
        <v>11387</v>
      </c>
      <c r="M139" s="98"/>
      <c r="N139" s="118" t="s">
        <v>11478</v>
      </c>
      <c r="O139" s="99"/>
      <c r="P139" s="99"/>
      <c r="Q139" s="99"/>
      <c r="R139" s="99"/>
      <c r="S139" s="99"/>
    </row>
    <row r="140" spans="1:19" ht="16.350000000000001" customHeight="1">
      <c r="A140" s="117">
        <v>139</v>
      </c>
      <c r="B140" s="94" t="s">
        <v>14</v>
      </c>
      <c r="C140" s="94" t="s">
        <v>11384</v>
      </c>
      <c r="D140" s="95">
        <v>9781315555713</v>
      </c>
      <c r="E140" s="95">
        <v>9781472424587</v>
      </c>
      <c r="F140" s="96" t="s">
        <v>11482</v>
      </c>
      <c r="G140" s="93">
        <v>1</v>
      </c>
      <c r="H140" s="94" t="s">
        <v>9626</v>
      </c>
      <c r="I140" s="94" t="s">
        <v>11483</v>
      </c>
      <c r="J140" s="94" t="s">
        <v>22</v>
      </c>
      <c r="K140" s="93">
        <v>2015</v>
      </c>
      <c r="L140" s="97" t="s">
        <v>11387</v>
      </c>
      <c r="M140" s="98"/>
      <c r="N140" s="118" t="s">
        <v>11484</v>
      </c>
      <c r="O140" s="99"/>
      <c r="P140" s="99"/>
      <c r="Q140" s="99"/>
      <c r="R140" s="99"/>
      <c r="S140" s="99"/>
    </row>
    <row r="141" spans="1:19" ht="16.350000000000001" customHeight="1">
      <c r="A141" s="117">
        <v>140</v>
      </c>
      <c r="B141" s="94" t="s">
        <v>14</v>
      </c>
      <c r="C141" s="94" t="s">
        <v>11384</v>
      </c>
      <c r="D141" s="95">
        <v>9781315565828</v>
      </c>
      <c r="E141" s="95">
        <v>9781409412564</v>
      </c>
      <c r="F141" s="96" t="s">
        <v>11491</v>
      </c>
      <c r="G141" s="93">
        <v>1</v>
      </c>
      <c r="H141" s="94" t="s">
        <v>9626</v>
      </c>
      <c r="I141" s="94" t="s">
        <v>11492</v>
      </c>
      <c r="J141" s="94" t="s">
        <v>22</v>
      </c>
      <c r="K141" s="93">
        <v>2015</v>
      </c>
      <c r="L141" s="97" t="s">
        <v>11387</v>
      </c>
      <c r="M141" s="98"/>
      <c r="N141" s="118" t="s">
        <v>11493</v>
      </c>
      <c r="O141" s="99"/>
      <c r="P141" s="99"/>
      <c r="Q141" s="99"/>
      <c r="R141" s="99"/>
      <c r="S141" s="99"/>
    </row>
    <row r="142" spans="1:19" ht="16.350000000000001" customHeight="1">
      <c r="A142" s="117">
        <v>141</v>
      </c>
      <c r="B142" s="94" t="s">
        <v>14</v>
      </c>
      <c r="C142" s="94" t="s">
        <v>11384</v>
      </c>
      <c r="D142" s="95">
        <v>9781315755373</v>
      </c>
      <c r="E142" s="95">
        <v>9781138800618</v>
      </c>
      <c r="F142" s="96" t="s">
        <v>11563</v>
      </c>
      <c r="G142" s="93">
        <v>1</v>
      </c>
      <c r="H142" s="94" t="s">
        <v>9626</v>
      </c>
      <c r="I142" s="94" t="s">
        <v>11564</v>
      </c>
      <c r="J142" s="94" t="s">
        <v>22</v>
      </c>
      <c r="K142" s="93">
        <v>2015</v>
      </c>
      <c r="L142" s="97" t="s">
        <v>11387</v>
      </c>
      <c r="M142" s="98"/>
      <c r="N142" s="118" t="s">
        <v>11565</v>
      </c>
      <c r="O142" s="99"/>
      <c r="P142" s="99"/>
      <c r="Q142" s="99"/>
      <c r="R142" s="99"/>
      <c r="S142" s="99"/>
    </row>
    <row r="143" spans="1:19" ht="16.350000000000001" customHeight="1">
      <c r="A143" s="117">
        <v>142</v>
      </c>
      <c r="B143" s="94" t="s">
        <v>14</v>
      </c>
      <c r="C143" s="94" t="s">
        <v>11384</v>
      </c>
      <c r="D143" s="95">
        <v>9781315697499</v>
      </c>
      <c r="E143" s="95">
        <v>9780415810883</v>
      </c>
      <c r="F143" s="96" t="s">
        <v>11579</v>
      </c>
      <c r="G143" s="93">
        <v>1</v>
      </c>
      <c r="H143" s="94" t="s">
        <v>9626</v>
      </c>
      <c r="I143" s="94" t="s">
        <v>11580</v>
      </c>
      <c r="J143" s="94" t="s">
        <v>22</v>
      </c>
      <c r="K143" s="93">
        <v>2016</v>
      </c>
      <c r="L143" s="97" t="s">
        <v>11387</v>
      </c>
      <c r="M143" s="98"/>
      <c r="N143" s="118" t="s">
        <v>11581</v>
      </c>
      <c r="O143" s="99"/>
      <c r="P143" s="99"/>
      <c r="Q143" s="99"/>
      <c r="R143" s="99"/>
      <c r="S143" s="99"/>
    </row>
    <row r="144" spans="1:19" ht="16.350000000000001" customHeight="1">
      <c r="A144" s="117">
        <v>143</v>
      </c>
      <c r="B144" s="94" t="s">
        <v>14</v>
      </c>
      <c r="C144" s="94" t="s">
        <v>11384</v>
      </c>
      <c r="D144" s="95">
        <v>9781315552330</v>
      </c>
      <c r="E144" s="95">
        <v>9781472476517</v>
      </c>
      <c r="F144" s="96" t="s">
        <v>11600</v>
      </c>
      <c r="G144" s="93">
        <v>1</v>
      </c>
      <c r="H144" s="94" t="s">
        <v>9626</v>
      </c>
      <c r="I144" s="94" t="s">
        <v>11601</v>
      </c>
      <c r="J144" s="94" t="s">
        <v>22</v>
      </c>
      <c r="K144" s="93">
        <v>2016</v>
      </c>
      <c r="L144" s="97" t="s">
        <v>11387</v>
      </c>
      <c r="M144" s="98"/>
      <c r="N144" s="118" t="s">
        <v>11602</v>
      </c>
      <c r="O144" s="99"/>
      <c r="P144" s="99"/>
      <c r="Q144" s="99"/>
      <c r="R144" s="99"/>
      <c r="S144" s="99"/>
    </row>
    <row r="145" spans="1:19" ht="16.350000000000001" customHeight="1">
      <c r="A145" s="117">
        <v>144</v>
      </c>
      <c r="B145" s="94" t="s">
        <v>14</v>
      </c>
      <c r="C145" s="94" t="s">
        <v>11384</v>
      </c>
      <c r="D145" s="95">
        <v>9781315722931</v>
      </c>
      <c r="E145" s="95">
        <v>9780415522571</v>
      </c>
      <c r="F145" s="96" t="s">
        <v>11612</v>
      </c>
      <c r="G145" s="93">
        <v>1</v>
      </c>
      <c r="H145" s="94" t="s">
        <v>9626</v>
      </c>
      <c r="I145" s="94" t="s">
        <v>11613</v>
      </c>
      <c r="J145" s="94" t="s">
        <v>22</v>
      </c>
      <c r="K145" s="93">
        <v>2016</v>
      </c>
      <c r="L145" s="97" t="s">
        <v>11387</v>
      </c>
      <c r="M145" s="98"/>
      <c r="N145" s="118" t="s">
        <v>11614</v>
      </c>
      <c r="O145" s="99"/>
      <c r="P145" s="99"/>
      <c r="Q145" s="99"/>
      <c r="R145" s="99"/>
      <c r="S145" s="99"/>
    </row>
    <row r="146" spans="1:19" ht="16.350000000000001" customHeight="1">
      <c r="A146" s="117">
        <v>145</v>
      </c>
      <c r="B146" s="94" t="s">
        <v>14</v>
      </c>
      <c r="C146" s="94" t="s">
        <v>11384</v>
      </c>
      <c r="D146" s="95">
        <v>9781315684550</v>
      </c>
      <c r="E146" s="95">
        <v>9781138847194</v>
      </c>
      <c r="F146" s="96" t="s">
        <v>11651</v>
      </c>
      <c r="G146" s="93">
        <v>1</v>
      </c>
      <c r="H146" s="94" t="s">
        <v>9626</v>
      </c>
      <c r="I146" s="94" t="s">
        <v>11652</v>
      </c>
      <c r="J146" s="94" t="s">
        <v>22</v>
      </c>
      <c r="K146" s="93">
        <v>2016</v>
      </c>
      <c r="L146" s="97" t="s">
        <v>11387</v>
      </c>
      <c r="M146" s="98"/>
      <c r="N146" s="118" t="s">
        <v>11653</v>
      </c>
      <c r="O146" s="99"/>
      <c r="P146" s="99"/>
      <c r="Q146" s="99"/>
      <c r="R146" s="99"/>
      <c r="S146" s="99"/>
    </row>
    <row r="147" spans="1:19" ht="16.350000000000001" customHeight="1">
      <c r="A147" s="117">
        <v>146</v>
      </c>
      <c r="B147" s="94" t="s">
        <v>14</v>
      </c>
      <c r="C147" s="94" t="s">
        <v>11384</v>
      </c>
      <c r="D147" s="95">
        <v>9781315674124</v>
      </c>
      <c r="E147" s="95">
        <v>9781138940758</v>
      </c>
      <c r="F147" s="96" t="s">
        <v>11657</v>
      </c>
      <c r="G147" s="93">
        <v>1</v>
      </c>
      <c r="H147" s="94" t="s">
        <v>9626</v>
      </c>
      <c r="I147" s="94" t="s">
        <v>11658</v>
      </c>
      <c r="J147" s="94" t="s">
        <v>22</v>
      </c>
      <c r="K147" s="93">
        <v>2016</v>
      </c>
      <c r="L147" s="97" t="s">
        <v>11387</v>
      </c>
      <c r="M147" s="98"/>
      <c r="N147" s="118" t="s">
        <v>11659</v>
      </c>
      <c r="O147" s="99"/>
      <c r="P147" s="99"/>
      <c r="Q147" s="99"/>
      <c r="R147" s="99"/>
      <c r="S147" s="99"/>
    </row>
    <row r="148" spans="1:19" ht="16.350000000000001" customHeight="1">
      <c r="A148" s="117">
        <v>147</v>
      </c>
      <c r="B148" s="94" t="s">
        <v>14</v>
      </c>
      <c r="C148" s="94" t="s">
        <v>11384</v>
      </c>
      <c r="D148" s="95">
        <v>9781315734859</v>
      </c>
      <c r="E148" s="95">
        <v>9781138837836</v>
      </c>
      <c r="F148" s="96" t="s">
        <v>11715</v>
      </c>
      <c r="G148" s="93">
        <v>1</v>
      </c>
      <c r="H148" s="94" t="s">
        <v>9626</v>
      </c>
      <c r="I148" s="94" t="s">
        <v>11716</v>
      </c>
      <c r="J148" s="94" t="s">
        <v>22</v>
      </c>
      <c r="K148" s="93">
        <v>2015</v>
      </c>
      <c r="L148" s="97" t="s">
        <v>11387</v>
      </c>
      <c r="M148" s="98"/>
      <c r="N148" s="118" t="s">
        <v>11717</v>
      </c>
      <c r="O148" s="99"/>
      <c r="P148" s="99"/>
      <c r="Q148" s="99"/>
      <c r="R148" s="99"/>
      <c r="S148" s="99"/>
    </row>
    <row r="149" spans="1:19" ht="16.350000000000001" customHeight="1">
      <c r="A149" s="117">
        <v>148</v>
      </c>
      <c r="B149" s="94" t="s">
        <v>14</v>
      </c>
      <c r="C149" s="94" t="s">
        <v>11384</v>
      </c>
      <c r="D149" s="95">
        <v>9781315641997</v>
      </c>
      <c r="E149" s="95">
        <v>9781138188914</v>
      </c>
      <c r="F149" s="96" t="s">
        <v>11751</v>
      </c>
      <c r="G149" s="93">
        <v>1</v>
      </c>
      <c r="H149" s="94" t="s">
        <v>9626</v>
      </c>
      <c r="I149" s="94" t="s">
        <v>11752</v>
      </c>
      <c r="J149" s="94" t="s">
        <v>22</v>
      </c>
      <c r="K149" s="93">
        <v>2017</v>
      </c>
      <c r="L149" s="97" t="s">
        <v>11387</v>
      </c>
      <c r="M149" s="98"/>
      <c r="N149" s="118" t="s">
        <v>11753</v>
      </c>
      <c r="O149" s="99"/>
      <c r="P149" s="99"/>
      <c r="Q149" s="99"/>
      <c r="R149" s="99"/>
      <c r="S149" s="99"/>
    </row>
    <row r="150" spans="1:19" ht="16.350000000000001" customHeight="1">
      <c r="A150" s="117">
        <v>149</v>
      </c>
      <c r="B150" s="94" t="s">
        <v>14</v>
      </c>
      <c r="C150" s="94" t="s">
        <v>11384</v>
      </c>
      <c r="D150" s="95">
        <v>9781315205724</v>
      </c>
      <c r="E150" s="95">
        <v>9781138777736</v>
      </c>
      <c r="F150" s="96" t="s">
        <v>11757</v>
      </c>
      <c r="G150" s="93">
        <v>1</v>
      </c>
      <c r="H150" s="94" t="s">
        <v>9626</v>
      </c>
      <c r="I150" s="94" t="s">
        <v>11758</v>
      </c>
      <c r="J150" s="94" t="s">
        <v>22</v>
      </c>
      <c r="K150" s="93">
        <v>2017</v>
      </c>
      <c r="L150" s="97" t="s">
        <v>11387</v>
      </c>
      <c r="M150" s="98"/>
      <c r="N150" s="118" t="s">
        <v>11759</v>
      </c>
      <c r="O150" s="99"/>
      <c r="P150" s="99"/>
      <c r="Q150" s="99"/>
      <c r="R150" s="99"/>
      <c r="S150" s="99"/>
    </row>
    <row r="151" spans="1:19" ht="16.350000000000001" customHeight="1">
      <c r="A151" s="117">
        <v>150</v>
      </c>
      <c r="B151" s="94" t="s">
        <v>14</v>
      </c>
      <c r="C151" s="94" t="s">
        <v>11384</v>
      </c>
      <c r="D151" s="95">
        <v>9781315659299</v>
      </c>
      <c r="E151" s="95">
        <v>9781138962637</v>
      </c>
      <c r="F151" s="96" t="s">
        <v>11760</v>
      </c>
      <c r="G151" s="93">
        <v>1</v>
      </c>
      <c r="H151" s="94" t="s">
        <v>9626</v>
      </c>
      <c r="I151" s="94" t="s">
        <v>11761</v>
      </c>
      <c r="J151" s="94" t="s">
        <v>22</v>
      </c>
      <c r="K151" s="93">
        <v>2017</v>
      </c>
      <c r="L151" s="97" t="s">
        <v>11387</v>
      </c>
      <c r="M151" s="98"/>
      <c r="N151" s="118" t="s">
        <v>11762</v>
      </c>
      <c r="O151" s="99"/>
      <c r="P151" s="99"/>
      <c r="Q151" s="99"/>
      <c r="R151" s="99"/>
      <c r="S151" s="99"/>
    </row>
    <row r="152" spans="1:19" ht="16.350000000000001" customHeight="1">
      <c r="A152" s="117">
        <v>151</v>
      </c>
      <c r="B152" s="94" t="s">
        <v>14</v>
      </c>
      <c r="C152" s="100" t="s">
        <v>11384</v>
      </c>
      <c r="D152" s="101">
        <v>9781315689517</v>
      </c>
      <c r="E152" s="101">
        <v>9781138916623</v>
      </c>
      <c r="F152" s="102" t="s">
        <v>11766</v>
      </c>
      <c r="G152" s="103">
        <v>1</v>
      </c>
      <c r="H152" s="100" t="s">
        <v>9626</v>
      </c>
      <c r="I152" s="100" t="s">
        <v>11767</v>
      </c>
      <c r="J152" s="100" t="s">
        <v>11505</v>
      </c>
      <c r="K152" s="103">
        <v>2017</v>
      </c>
      <c r="L152" s="104" t="s">
        <v>11387</v>
      </c>
      <c r="M152" s="105"/>
      <c r="N152" s="118" t="s">
        <v>11768</v>
      </c>
      <c r="O152" s="99"/>
      <c r="P152" s="99"/>
      <c r="Q152" s="99"/>
      <c r="R152" s="99"/>
      <c r="S152" s="99"/>
    </row>
    <row r="153" spans="1:19" ht="16.350000000000001" customHeight="1">
      <c r="A153" s="117">
        <v>152</v>
      </c>
      <c r="B153" s="94" t="s">
        <v>14</v>
      </c>
      <c r="C153" s="94" t="s">
        <v>11384</v>
      </c>
      <c r="D153" s="95">
        <v>9781315678092</v>
      </c>
      <c r="E153" s="95">
        <v>9781138934115</v>
      </c>
      <c r="F153" s="96" t="s">
        <v>11769</v>
      </c>
      <c r="G153" s="93">
        <v>1</v>
      </c>
      <c r="H153" s="94" t="s">
        <v>9626</v>
      </c>
      <c r="I153" s="94" t="s">
        <v>11770</v>
      </c>
      <c r="J153" s="94" t="s">
        <v>22</v>
      </c>
      <c r="K153" s="93">
        <v>2017</v>
      </c>
      <c r="L153" s="97" t="s">
        <v>11387</v>
      </c>
      <c r="M153" s="98"/>
      <c r="N153" s="118" t="s">
        <v>11771</v>
      </c>
      <c r="O153" s="99"/>
      <c r="P153" s="99"/>
      <c r="Q153" s="99"/>
      <c r="R153" s="99"/>
      <c r="S153" s="99"/>
    </row>
    <row r="154" spans="1:19" ht="16.350000000000001" customHeight="1">
      <c r="A154" s="117">
        <v>153</v>
      </c>
      <c r="B154" s="94" t="s">
        <v>14</v>
      </c>
      <c r="C154" s="94" t="s">
        <v>11384</v>
      </c>
      <c r="D154" s="95">
        <v>9781315673936</v>
      </c>
      <c r="E154" s="95">
        <v>9781138940987</v>
      </c>
      <c r="F154" s="96" t="s">
        <v>11775</v>
      </c>
      <c r="G154" s="93">
        <v>1</v>
      </c>
      <c r="H154" s="94" t="s">
        <v>9626</v>
      </c>
      <c r="I154" s="94" t="s">
        <v>11776</v>
      </c>
      <c r="J154" s="94" t="s">
        <v>22</v>
      </c>
      <c r="K154" s="93">
        <v>2017</v>
      </c>
      <c r="L154" s="97" t="s">
        <v>11387</v>
      </c>
      <c r="M154" s="98"/>
      <c r="N154" s="118" t="s">
        <v>11777</v>
      </c>
      <c r="O154" s="99"/>
      <c r="P154" s="99"/>
      <c r="Q154" s="99"/>
      <c r="R154" s="99"/>
      <c r="S154" s="99"/>
    </row>
    <row r="155" spans="1:19" ht="16.350000000000001" customHeight="1">
      <c r="A155" s="117">
        <v>154</v>
      </c>
      <c r="B155" s="94" t="s">
        <v>14</v>
      </c>
      <c r="C155" s="94" t="s">
        <v>11384</v>
      </c>
      <c r="D155" s="95">
        <v>9781315646602</v>
      </c>
      <c r="E155" s="95">
        <v>9781138182042</v>
      </c>
      <c r="F155" s="96" t="s">
        <v>11787</v>
      </c>
      <c r="G155" s="93">
        <v>1</v>
      </c>
      <c r="H155" s="94" t="s">
        <v>9626</v>
      </c>
      <c r="I155" s="94" t="s">
        <v>11788</v>
      </c>
      <c r="J155" s="94" t="s">
        <v>22</v>
      </c>
      <c r="K155" s="93">
        <v>2017</v>
      </c>
      <c r="L155" s="97" t="s">
        <v>11387</v>
      </c>
      <c r="M155" s="98"/>
      <c r="N155" s="118" t="s">
        <v>11789</v>
      </c>
      <c r="O155" s="99"/>
      <c r="P155" s="99"/>
      <c r="Q155" s="99"/>
      <c r="R155" s="99"/>
      <c r="S155" s="99"/>
    </row>
    <row r="156" spans="1:19" ht="16.350000000000001" customHeight="1">
      <c r="A156" s="117">
        <v>155</v>
      </c>
      <c r="B156" s="94" t="s">
        <v>14</v>
      </c>
      <c r="C156" s="94" t="s">
        <v>11384</v>
      </c>
      <c r="D156" s="95">
        <v>9781315566863</v>
      </c>
      <c r="E156" s="95">
        <v>9781472485779</v>
      </c>
      <c r="F156" s="96" t="s">
        <v>11805</v>
      </c>
      <c r="G156" s="93">
        <v>1</v>
      </c>
      <c r="H156" s="94" t="s">
        <v>9626</v>
      </c>
      <c r="I156" s="94" t="s">
        <v>11806</v>
      </c>
      <c r="J156" s="94" t="s">
        <v>22</v>
      </c>
      <c r="K156" s="93">
        <v>2017</v>
      </c>
      <c r="L156" s="97" t="s">
        <v>11387</v>
      </c>
      <c r="M156" s="98"/>
      <c r="N156" s="118" t="s">
        <v>11807</v>
      </c>
      <c r="O156" s="99"/>
      <c r="P156" s="99"/>
      <c r="Q156" s="99"/>
      <c r="R156" s="99"/>
      <c r="S156" s="99"/>
    </row>
    <row r="157" spans="1:19" ht="16.350000000000001" customHeight="1">
      <c r="A157" s="117">
        <v>156</v>
      </c>
      <c r="B157" s="94" t="s">
        <v>14</v>
      </c>
      <c r="C157" s="94" t="s">
        <v>11384</v>
      </c>
      <c r="D157" s="95">
        <v>9781315451299</v>
      </c>
      <c r="E157" s="95">
        <v>9781472472076</v>
      </c>
      <c r="F157" s="96" t="s">
        <v>11817</v>
      </c>
      <c r="G157" s="93">
        <v>1</v>
      </c>
      <c r="H157" s="94" t="s">
        <v>9626</v>
      </c>
      <c r="I157" s="94" t="s">
        <v>11818</v>
      </c>
      <c r="J157" s="94" t="s">
        <v>22</v>
      </c>
      <c r="K157" s="93">
        <v>2017</v>
      </c>
      <c r="L157" s="97" t="s">
        <v>11387</v>
      </c>
      <c r="M157" s="98"/>
      <c r="N157" s="118" t="s">
        <v>11819</v>
      </c>
      <c r="O157" s="99"/>
      <c r="P157" s="99"/>
      <c r="Q157" s="99"/>
      <c r="R157" s="99"/>
      <c r="S157" s="99"/>
    </row>
    <row r="158" spans="1:19" ht="16.350000000000001" customHeight="1">
      <c r="A158" s="117">
        <v>157</v>
      </c>
      <c r="B158" s="94" t="s">
        <v>14</v>
      </c>
      <c r="C158" s="94" t="s">
        <v>11384</v>
      </c>
      <c r="D158" s="95">
        <v>9781315660370</v>
      </c>
      <c r="E158" s="95">
        <v>9781138960404</v>
      </c>
      <c r="F158" s="96" t="s">
        <v>11845</v>
      </c>
      <c r="G158" s="93">
        <v>1</v>
      </c>
      <c r="H158" s="94" t="s">
        <v>9626</v>
      </c>
      <c r="I158" s="94" t="s">
        <v>11846</v>
      </c>
      <c r="J158" s="94" t="s">
        <v>22</v>
      </c>
      <c r="K158" s="93">
        <v>2017</v>
      </c>
      <c r="L158" s="97" t="s">
        <v>11387</v>
      </c>
      <c r="M158" s="98"/>
      <c r="N158" s="118" t="s">
        <v>11847</v>
      </c>
      <c r="O158" s="99"/>
      <c r="P158" s="99"/>
      <c r="Q158" s="99"/>
      <c r="R158" s="99"/>
      <c r="S158" s="99"/>
    </row>
    <row r="159" spans="1:19" ht="16.350000000000001" customHeight="1">
      <c r="A159" s="117">
        <v>158</v>
      </c>
      <c r="B159" s="94" t="s">
        <v>14</v>
      </c>
      <c r="C159" s="94" t="s">
        <v>11541</v>
      </c>
      <c r="D159" s="95">
        <v>9781315772509</v>
      </c>
      <c r="E159" s="95">
        <v>9781138777637</v>
      </c>
      <c r="F159" s="96" t="s">
        <v>11542</v>
      </c>
      <c r="G159" s="93">
        <v>1</v>
      </c>
      <c r="H159" s="94" t="s">
        <v>9626</v>
      </c>
      <c r="I159" s="94" t="s">
        <v>11543</v>
      </c>
      <c r="J159" s="94" t="s">
        <v>22</v>
      </c>
      <c r="K159" s="93">
        <v>2015</v>
      </c>
      <c r="L159" s="97" t="s">
        <v>11387</v>
      </c>
      <c r="M159" s="98"/>
      <c r="N159" s="118" t="s">
        <v>11544</v>
      </c>
      <c r="O159" s="99"/>
      <c r="P159" s="99"/>
      <c r="Q159" s="99"/>
      <c r="R159" s="99"/>
      <c r="S159" s="99"/>
    </row>
    <row r="160" spans="1:19" ht="16.350000000000001" customHeight="1">
      <c r="A160" s="117">
        <v>159</v>
      </c>
      <c r="B160" s="94" t="s">
        <v>14</v>
      </c>
      <c r="C160" s="94" t="s">
        <v>11541</v>
      </c>
      <c r="D160" s="95">
        <v>9781315814858</v>
      </c>
      <c r="E160" s="95">
        <v>9780415742221</v>
      </c>
      <c r="F160" s="96" t="s">
        <v>11545</v>
      </c>
      <c r="G160" s="93">
        <v>1</v>
      </c>
      <c r="H160" s="94" t="s">
        <v>9626</v>
      </c>
      <c r="I160" s="94" t="s">
        <v>11546</v>
      </c>
      <c r="J160" s="94" t="s">
        <v>22</v>
      </c>
      <c r="K160" s="93">
        <v>2015</v>
      </c>
      <c r="L160" s="97" t="s">
        <v>11387</v>
      </c>
      <c r="M160" s="98"/>
      <c r="N160" s="118" t="s">
        <v>11547</v>
      </c>
      <c r="O160" s="99"/>
      <c r="P160" s="99"/>
      <c r="Q160" s="99"/>
      <c r="R160" s="99"/>
      <c r="S160" s="99"/>
    </row>
    <row r="161" spans="1:19" ht="16.350000000000001" customHeight="1">
      <c r="A161" s="117">
        <v>160</v>
      </c>
      <c r="B161" s="94" t="s">
        <v>14</v>
      </c>
      <c r="C161" s="94" t="s">
        <v>11541</v>
      </c>
      <c r="D161" s="95">
        <v>9781315739311</v>
      </c>
      <c r="E161" s="95">
        <v>9781138826458</v>
      </c>
      <c r="F161" s="96" t="s">
        <v>11796</v>
      </c>
      <c r="G161" s="93">
        <v>1</v>
      </c>
      <c r="H161" s="94" t="s">
        <v>9626</v>
      </c>
      <c r="I161" s="94" t="s">
        <v>11797</v>
      </c>
      <c r="J161" s="94" t="s">
        <v>22</v>
      </c>
      <c r="K161" s="93">
        <v>2017</v>
      </c>
      <c r="L161" s="97" t="s">
        <v>11387</v>
      </c>
      <c r="M161" s="98"/>
      <c r="N161" s="118" t="s">
        <v>11798</v>
      </c>
      <c r="O161" s="99"/>
      <c r="P161" s="99"/>
      <c r="Q161" s="99"/>
      <c r="R161" s="99"/>
      <c r="S161" s="99"/>
    </row>
    <row r="162" spans="1:19" ht="16.350000000000001" customHeight="1">
      <c r="A162" s="117">
        <v>161</v>
      </c>
      <c r="B162" s="94" t="s">
        <v>14</v>
      </c>
      <c r="C162" s="94" t="s">
        <v>11541</v>
      </c>
      <c r="D162" s="95">
        <v>9781315739687</v>
      </c>
      <c r="E162" s="95">
        <v>9781138825833</v>
      </c>
      <c r="F162" s="96" t="s">
        <v>11814</v>
      </c>
      <c r="G162" s="93">
        <v>1</v>
      </c>
      <c r="H162" s="94" t="s">
        <v>9626</v>
      </c>
      <c r="I162" s="94" t="s">
        <v>11815</v>
      </c>
      <c r="J162" s="94" t="s">
        <v>22</v>
      </c>
      <c r="K162" s="93">
        <v>2017</v>
      </c>
      <c r="L162" s="97" t="s">
        <v>11387</v>
      </c>
      <c r="M162" s="98"/>
      <c r="N162" s="118" t="s">
        <v>11816</v>
      </c>
      <c r="O162" s="99"/>
      <c r="P162" s="99"/>
      <c r="Q162" s="99"/>
      <c r="R162" s="99"/>
      <c r="S162" s="99"/>
    </row>
    <row r="163" spans="1:19" ht="16.350000000000001" customHeight="1">
      <c r="A163" s="117">
        <v>162</v>
      </c>
      <c r="B163" s="94" t="s">
        <v>14</v>
      </c>
      <c r="C163" s="94" t="s">
        <v>11541</v>
      </c>
      <c r="D163" s="95">
        <v>9781315708317</v>
      </c>
      <c r="E163" s="95">
        <v>9781138898844</v>
      </c>
      <c r="F163" s="96" t="s">
        <v>11833</v>
      </c>
      <c r="G163" s="93">
        <v>1</v>
      </c>
      <c r="H163" s="94" t="s">
        <v>9626</v>
      </c>
      <c r="I163" s="94" t="s">
        <v>11834</v>
      </c>
      <c r="J163" s="94" t="s">
        <v>22</v>
      </c>
      <c r="K163" s="93">
        <v>2017</v>
      </c>
      <c r="L163" s="97" t="s">
        <v>11387</v>
      </c>
      <c r="M163" s="98"/>
      <c r="N163" s="118" t="s">
        <v>11835</v>
      </c>
      <c r="O163" s="99"/>
      <c r="P163" s="99"/>
      <c r="Q163" s="99"/>
      <c r="R163" s="99"/>
      <c r="S163" s="99"/>
    </row>
    <row r="164" spans="1:19" ht="16.350000000000001" customHeight="1">
      <c r="A164" s="125">
        <v>163</v>
      </c>
      <c r="B164" s="126" t="s">
        <v>14</v>
      </c>
      <c r="C164" s="126" t="s">
        <v>11575</v>
      </c>
      <c r="D164" s="127">
        <v>9781315776798</v>
      </c>
      <c r="E164" s="127">
        <v>9781138022911</v>
      </c>
      <c r="F164" s="128" t="s">
        <v>11576</v>
      </c>
      <c r="G164" s="129">
        <v>1</v>
      </c>
      <c r="H164" s="126" t="s">
        <v>9626</v>
      </c>
      <c r="I164" s="126" t="s">
        <v>11577</v>
      </c>
      <c r="J164" s="126" t="s">
        <v>22</v>
      </c>
      <c r="K164" s="129">
        <v>2016</v>
      </c>
      <c r="L164" s="130" t="s">
        <v>11387</v>
      </c>
      <c r="M164" s="131"/>
      <c r="N164" s="132" t="s">
        <v>11578</v>
      </c>
      <c r="O164" s="99"/>
      <c r="P164" s="99"/>
      <c r="Q164" s="99"/>
      <c r="R164" s="99"/>
      <c r="S164" s="99"/>
    </row>
    <row r="165" spans="1:19" ht="16.350000000000001" customHeight="1">
      <c r="E165" s="108"/>
      <c r="F165" s="109"/>
      <c r="G165" s="106">
        <f>SUM(G2:G164)</f>
        <v>163</v>
      </c>
      <c r="H165" s="107"/>
      <c r="J165" s="106"/>
      <c r="L165" s="110"/>
      <c r="O165" s="99"/>
      <c r="P165" s="99"/>
      <c r="Q165" s="99"/>
      <c r="R165" s="99"/>
      <c r="S165" s="99"/>
    </row>
    <row r="166" spans="1:19" ht="16.350000000000001" customHeight="1">
      <c r="E166" s="108"/>
      <c r="F166" s="111"/>
      <c r="H166" s="107"/>
      <c r="J166" s="106"/>
      <c r="L166" s="110"/>
      <c r="O166" s="99"/>
      <c r="P166" s="99"/>
      <c r="Q166" s="99"/>
      <c r="R166" s="99"/>
      <c r="S166" s="99"/>
    </row>
  </sheetData>
  <sortState xmlns:xlrd2="http://schemas.microsoft.com/office/spreadsheetml/2017/richdata2" ref="A2:S166">
    <sortCondition ref="C2:C166"/>
  </sortState>
  <phoneticPr fontId="2" type="noConversion"/>
  <conditionalFormatting sqref="D2:D164">
    <cfRule type="expression" dxfId="58" priority="1" stopIfTrue="1">
      <formula>AND(COUNTIF($D$2:$D$164, D2)&gt;1,NOT(ISBLANK(D2)))</formula>
    </cfRule>
  </conditionalFormatting>
  <conditionalFormatting sqref="E2:E164">
    <cfRule type="expression" dxfId="57" priority="2" stopIfTrue="1">
      <formula>AND(COUNTIF($E$2:$E$164, E2)&gt;1,NOT(ISBLANK(E2)))</formula>
    </cfRule>
  </conditionalFormatting>
  <hyperlinks>
    <hyperlink ref="N131" r:id="rId1" xr:uid="{00000000-0004-0000-0800-000000000000}"/>
    <hyperlink ref="N61" r:id="rId2" xr:uid="{00000000-0004-0000-0800-000001000000}"/>
    <hyperlink ref="N9" r:id="rId3" xr:uid="{00000000-0004-0000-0800-000002000000}"/>
    <hyperlink ref="N35" r:id="rId4" xr:uid="{00000000-0004-0000-0800-000003000000}"/>
    <hyperlink ref="N132" r:id="rId5" xr:uid="{00000000-0004-0000-0800-000004000000}"/>
    <hyperlink ref="N64" r:id="rId6" xr:uid="{00000000-0004-0000-0800-000005000000}"/>
    <hyperlink ref="N74" r:id="rId7" xr:uid="{00000000-0004-0000-0800-000006000000}"/>
    <hyperlink ref="N65" r:id="rId8" xr:uid="{00000000-0004-0000-0800-000007000000}"/>
    <hyperlink ref="N111" r:id="rId9" xr:uid="{00000000-0004-0000-0800-000008000000}"/>
    <hyperlink ref="N103" r:id="rId10" xr:uid="{00000000-0004-0000-0800-000009000000}"/>
    <hyperlink ref="N104" r:id="rId11" xr:uid="{00000000-0004-0000-0800-00000A000000}"/>
    <hyperlink ref="N36" r:id="rId12" xr:uid="{00000000-0004-0000-0800-00000B000000}"/>
    <hyperlink ref="N20" r:id="rId13" xr:uid="{00000000-0004-0000-0800-00000C000000}"/>
    <hyperlink ref="N133" r:id="rId14" xr:uid="{00000000-0004-0000-0800-00000D000000}"/>
    <hyperlink ref="N134" r:id="rId15" xr:uid="{00000000-0004-0000-0800-00000E000000}"/>
    <hyperlink ref="N75" r:id="rId16" xr:uid="{00000000-0004-0000-0800-00000F000000}"/>
    <hyperlink ref="N76" r:id="rId17" xr:uid="{00000000-0004-0000-0800-000010000000}"/>
    <hyperlink ref="N37" r:id="rId18" xr:uid="{00000000-0004-0000-0800-000011000000}"/>
    <hyperlink ref="N112" r:id="rId19" xr:uid="{00000000-0004-0000-0800-000012000000}"/>
    <hyperlink ref="N113" r:id="rId20" xr:uid="{00000000-0004-0000-0800-000013000000}"/>
    <hyperlink ref="N19" r:id="rId21" xr:uid="{00000000-0004-0000-0800-000014000000}"/>
    <hyperlink ref="N67" r:id="rId22" xr:uid="{00000000-0004-0000-0800-000015000000}"/>
    <hyperlink ref="N135" r:id="rId23" xr:uid="{00000000-0004-0000-0800-000016000000}"/>
    <hyperlink ref="N136" r:id="rId24" xr:uid="{00000000-0004-0000-0800-000017000000}"/>
    <hyperlink ref="N137" r:id="rId25" xr:uid="{00000000-0004-0000-0800-000018000000}"/>
    <hyperlink ref="N66" r:id="rId26" xr:uid="{00000000-0004-0000-0800-000019000000}"/>
    <hyperlink ref="N138" r:id="rId27" xr:uid="{00000000-0004-0000-0800-00001A000000}"/>
    <hyperlink ref="N139" r:id="rId28" xr:uid="{00000000-0004-0000-0800-00001B000000}"/>
    <hyperlink ref="N114" r:id="rId29" xr:uid="{00000000-0004-0000-0800-00001C000000}"/>
    <hyperlink ref="N140" r:id="rId30" xr:uid="{00000000-0004-0000-0800-00001D000000}"/>
    <hyperlink ref="N105" r:id="rId31" xr:uid="{00000000-0004-0000-0800-00001E000000}"/>
    <hyperlink ref="N68" r:id="rId32" xr:uid="{00000000-0004-0000-0800-00001F000000}"/>
    <hyperlink ref="N141" r:id="rId33" xr:uid="{00000000-0004-0000-0800-000020000000}"/>
    <hyperlink ref="N115" r:id="rId34" xr:uid="{00000000-0004-0000-0800-000021000000}"/>
    <hyperlink ref="N77" r:id="rId35" xr:uid="{00000000-0004-0000-0800-000022000000}"/>
    <hyperlink ref="N116" r:id="rId36" xr:uid="{00000000-0004-0000-0800-000023000000}"/>
    <hyperlink ref="N69" r:id="rId37" xr:uid="{00000000-0004-0000-0800-000024000000}"/>
    <hyperlink ref="N70" r:id="rId38" xr:uid="{00000000-0004-0000-0800-000025000000}"/>
    <hyperlink ref="N21" r:id="rId39" xr:uid="{00000000-0004-0000-0800-000026000000}"/>
    <hyperlink ref="N38" r:id="rId40" xr:uid="{00000000-0004-0000-0800-000027000000}"/>
    <hyperlink ref="N106" r:id="rId41" xr:uid="{00000000-0004-0000-0800-000028000000}"/>
    <hyperlink ref="N22" r:id="rId42" xr:uid="{00000000-0004-0000-0800-000029000000}"/>
    <hyperlink ref="N107" r:id="rId43" xr:uid="{00000000-0004-0000-0800-00002A000000}"/>
    <hyperlink ref="N117" r:id="rId44" xr:uid="{00000000-0004-0000-0800-00002B000000}"/>
    <hyperlink ref="N108" r:id="rId45" xr:uid="{00000000-0004-0000-0800-00002C000000}"/>
    <hyperlink ref="N15" r:id="rId46" xr:uid="{00000000-0004-0000-0800-00002D000000}"/>
    <hyperlink ref="N78" r:id="rId47" xr:uid="{00000000-0004-0000-0800-00002E000000}"/>
    <hyperlink ref="N159" r:id="rId48" xr:uid="{00000000-0004-0000-0800-00002F000000}"/>
    <hyperlink ref="N23" r:id="rId49" xr:uid="{00000000-0004-0000-0800-000030000000}"/>
    <hyperlink ref="N160" r:id="rId50" xr:uid="{00000000-0004-0000-0800-000031000000}"/>
    <hyperlink ref="N24" r:id="rId51" xr:uid="{00000000-0004-0000-0800-000032000000}"/>
    <hyperlink ref="N25" r:id="rId52" xr:uid="{00000000-0004-0000-0800-000033000000}"/>
    <hyperlink ref="N16" r:id="rId53" xr:uid="{00000000-0004-0000-0800-000034000000}"/>
    <hyperlink ref="N39" r:id="rId54" xr:uid="{00000000-0004-0000-0800-000035000000}"/>
    <hyperlink ref="N40" r:id="rId55" xr:uid="{00000000-0004-0000-0800-000036000000}"/>
    <hyperlink ref="N142" r:id="rId56" xr:uid="{00000000-0004-0000-0800-000037000000}"/>
    <hyperlink ref="N41" r:id="rId57" xr:uid="{00000000-0004-0000-0800-000038000000}"/>
    <hyperlink ref="N79" r:id="rId58" xr:uid="{00000000-0004-0000-0800-000039000000}"/>
    <hyperlink ref="N80" r:id="rId59" xr:uid="{00000000-0004-0000-0800-00003A000000}"/>
    <hyperlink ref="N164" r:id="rId60" xr:uid="{00000000-0004-0000-0800-00003B000000}"/>
    <hyperlink ref="N143" r:id="rId61" xr:uid="{00000000-0004-0000-0800-00003C000000}"/>
    <hyperlink ref="N118" r:id="rId62" xr:uid="{00000000-0004-0000-0800-00003D000000}"/>
    <hyperlink ref="N17" r:id="rId63" xr:uid="{00000000-0004-0000-0800-00003E000000}"/>
    <hyperlink ref="N119" r:id="rId64" xr:uid="{00000000-0004-0000-0800-00003F000000}"/>
    <hyperlink ref="N81" r:id="rId65" xr:uid="{00000000-0004-0000-0800-000040000000}"/>
    <hyperlink ref="N42" r:id="rId66" xr:uid="{00000000-0004-0000-0800-000041000000}"/>
    <hyperlink ref="N62" r:id="rId67" xr:uid="{00000000-0004-0000-0800-000042000000}"/>
    <hyperlink ref="N144" r:id="rId68" xr:uid="{00000000-0004-0000-0800-000043000000}"/>
    <hyperlink ref="N43" r:id="rId69" xr:uid="{00000000-0004-0000-0800-000044000000}"/>
    <hyperlink ref="N44" r:id="rId70" xr:uid="{00000000-0004-0000-0800-000045000000}"/>
    <hyperlink ref="N82" r:id="rId71" xr:uid="{00000000-0004-0000-0800-000046000000}"/>
    <hyperlink ref="N145" r:id="rId72" xr:uid="{00000000-0004-0000-0800-000047000000}"/>
    <hyperlink ref="N83" r:id="rId73" xr:uid="{00000000-0004-0000-0800-000048000000}"/>
    <hyperlink ref="N71" r:id="rId74" xr:uid="{00000000-0004-0000-0800-000049000000}"/>
    <hyperlink ref="N45" r:id="rId75" xr:uid="{00000000-0004-0000-0800-00004A000000}"/>
    <hyperlink ref="N84" r:id="rId76" xr:uid="{00000000-0004-0000-0800-00004B000000}"/>
    <hyperlink ref="N85" r:id="rId77" xr:uid="{00000000-0004-0000-0800-00004C000000}"/>
    <hyperlink ref="N46" r:id="rId78" xr:uid="{00000000-0004-0000-0800-00004D000000}"/>
    <hyperlink ref="N120" r:id="rId79" xr:uid="{00000000-0004-0000-0800-00004E000000}"/>
    <hyperlink ref="N121" r:id="rId80" xr:uid="{00000000-0004-0000-0800-00004F000000}"/>
    <hyperlink ref="N109" r:id="rId81" xr:uid="{00000000-0004-0000-0800-000050000000}"/>
    <hyperlink ref="N72" r:id="rId82" xr:uid="{00000000-0004-0000-0800-000051000000}"/>
    <hyperlink ref="N86" r:id="rId83" xr:uid="{00000000-0004-0000-0800-000052000000}"/>
    <hyperlink ref="N122" r:id="rId84" xr:uid="{00000000-0004-0000-0800-000053000000}"/>
    <hyperlink ref="N146" r:id="rId85" xr:uid="{00000000-0004-0000-0800-000054000000}"/>
    <hyperlink ref="N87" r:id="rId86" xr:uid="{00000000-0004-0000-0800-000055000000}"/>
    <hyperlink ref="N147" r:id="rId87" xr:uid="{00000000-0004-0000-0800-000056000000}"/>
    <hyperlink ref="N2" r:id="rId88" xr:uid="{00000000-0004-0000-0800-000057000000}"/>
    <hyperlink ref="N3" r:id="rId89" xr:uid="{00000000-0004-0000-0800-000058000000}"/>
    <hyperlink ref="N18" r:id="rId90" xr:uid="{00000000-0004-0000-0800-000059000000}"/>
    <hyperlink ref="N88" r:id="rId91" xr:uid="{00000000-0004-0000-0800-00005A000000}"/>
    <hyperlink ref="N13" r:id="rId92" xr:uid="{00000000-0004-0000-0800-00005B000000}"/>
    <hyperlink ref="N26" r:id="rId93" xr:uid="{00000000-0004-0000-0800-00005C000000}"/>
    <hyperlink ref="N47" r:id="rId94" xr:uid="{00000000-0004-0000-0800-00005D000000}"/>
    <hyperlink ref="N48" r:id="rId95" xr:uid="{00000000-0004-0000-0800-00005E000000}"/>
    <hyperlink ref="N49" r:id="rId96" xr:uid="{00000000-0004-0000-0800-00005F000000}"/>
    <hyperlink ref="N50" r:id="rId97" xr:uid="{00000000-0004-0000-0800-000060000000}"/>
    <hyperlink ref="N51" r:id="rId98" xr:uid="{00000000-0004-0000-0800-000061000000}"/>
    <hyperlink ref="N52" r:id="rId99" xr:uid="{00000000-0004-0000-0800-000062000000}"/>
    <hyperlink ref="N53" r:id="rId100" xr:uid="{00000000-0004-0000-0800-000063000000}"/>
    <hyperlink ref="N4" r:id="rId101" xr:uid="{00000000-0004-0000-0800-000064000000}"/>
    <hyperlink ref="N55" r:id="rId102" xr:uid="{00000000-0004-0000-0800-000065000000}"/>
    <hyperlink ref="N54" r:id="rId103" xr:uid="{00000000-0004-0000-0800-000066000000}"/>
    <hyperlink ref="N27" r:id="rId104" xr:uid="{00000000-0004-0000-0800-000067000000}"/>
    <hyperlink ref="N28" r:id="rId105" xr:uid="{00000000-0004-0000-0800-000068000000}"/>
    <hyperlink ref="N148" r:id="rId106" xr:uid="{00000000-0004-0000-0800-000069000000}"/>
    <hyperlink ref="N29" r:id="rId107" xr:uid="{00000000-0004-0000-0800-00006A000000}"/>
    <hyperlink ref="N89" r:id="rId108" xr:uid="{00000000-0004-0000-0800-00006B000000}"/>
    <hyperlink ref="N123" r:id="rId109" xr:uid="{00000000-0004-0000-0800-00006C000000}"/>
    <hyperlink ref="N30" r:id="rId110" xr:uid="{00000000-0004-0000-0800-00006D000000}"/>
    <hyperlink ref="N90" r:id="rId111" xr:uid="{00000000-0004-0000-0800-00006E000000}"/>
    <hyperlink ref="N124" r:id="rId112" xr:uid="{00000000-0004-0000-0800-00006F000000}"/>
    <hyperlink ref="N125" r:id="rId113" xr:uid="{00000000-0004-0000-0800-000070000000}"/>
    <hyperlink ref="N5" r:id="rId114" xr:uid="{00000000-0004-0000-0800-000071000000}"/>
    <hyperlink ref="N56" r:id="rId115" xr:uid="{00000000-0004-0000-0800-000072000000}"/>
    <hyperlink ref="N6" r:id="rId116" xr:uid="{00000000-0004-0000-0800-000073000000}"/>
    <hyperlink ref="N126" r:id="rId117" xr:uid="{00000000-0004-0000-0800-000074000000}"/>
    <hyperlink ref="N149" r:id="rId118" xr:uid="{00000000-0004-0000-0800-000075000000}"/>
    <hyperlink ref="N91" r:id="rId119" xr:uid="{00000000-0004-0000-0800-000076000000}"/>
    <hyperlink ref="N150" r:id="rId120" xr:uid="{00000000-0004-0000-0800-000077000000}"/>
    <hyperlink ref="N151" r:id="rId121" xr:uid="{00000000-0004-0000-0800-000078000000}"/>
    <hyperlink ref="N92" r:id="rId122" xr:uid="{00000000-0004-0000-0800-000079000000}"/>
    <hyperlink ref="N152" r:id="rId123" xr:uid="{00000000-0004-0000-0800-00007A000000}"/>
    <hyperlink ref="N153" r:id="rId124" xr:uid="{00000000-0004-0000-0800-00007B000000}"/>
    <hyperlink ref="N93" r:id="rId125" xr:uid="{00000000-0004-0000-0800-00007C000000}"/>
    <hyperlink ref="N154" r:id="rId126" xr:uid="{00000000-0004-0000-0800-00007D000000}"/>
    <hyperlink ref="N57" r:id="rId127" xr:uid="{00000000-0004-0000-0800-00007E000000}"/>
    <hyperlink ref="N127" r:id="rId128" xr:uid="{00000000-0004-0000-0800-00007F000000}"/>
    <hyperlink ref="N128" r:id="rId129" xr:uid="{00000000-0004-0000-0800-000080000000}"/>
    <hyperlink ref="N155" r:id="rId130" xr:uid="{00000000-0004-0000-0800-000081000000}"/>
    <hyperlink ref="N94" r:id="rId131" xr:uid="{00000000-0004-0000-0800-000082000000}"/>
    <hyperlink ref="N10" r:id="rId132" xr:uid="{00000000-0004-0000-0800-000083000000}"/>
    <hyperlink ref="N161" r:id="rId133" xr:uid="{00000000-0004-0000-0800-000084000000}"/>
    <hyperlink ref="N31" r:id="rId134" xr:uid="{00000000-0004-0000-0800-000085000000}"/>
    <hyperlink ref="N7" r:id="rId135" xr:uid="{00000000-0004-0000-0800-000086000000}"/>
    <hyperlink ref="N156" r:id="rId136" xr:uid="{00000000-0004-0000-0800-000087000000}"/>
    <hyperlink ref="N95" r:id="rId137" xr:uid="{00000000-0004-0000-0800-000088000000}"/>
    <hyperlink ref="N58" r:id="rId138" xr:uid="{00000000-0004-0000-0800-000089000000}"/>
    <hyperlink ref="N162" r:id="rId139" xr:uid="{00000000-0004-0000-0800-00008A000000}"/>
    <hyperlink ref="N157" r:id="rId140" xr:uid="{00000000-0004-0000-0800-00008B000000}"/>
    <hyperlink ref="N14" r:id="rId141" xr:uid="{00000000-0004-0000-0800-00008C000000}"/>
    <hyperlink ref="N110" r:id="rId142" xr:uid="{00000000-0004-0000-0800-00008D000000}"/>
    <hyperlink ref="N32" r:id="rId143" xr:uid="{00000000-0004-0000-0800-00008E000000}"/>
    <hyperlink ref="N59" r:id="rId144" xr:uid="{00000000-0004-0000-0800-00008F000000}"/>
    <hyperlink ref="N163" r:id="rId145" xr:uid="{00000000-0004-0000-0800-000090000000}"/>
    <hyperlink ref="N8" r:id="rId146" xr:uid="{00000000-0004-0000-0800-000091000000}"/>
    <hyperlink ref="N129" r:id="rId147" xr:uid="{00000000-0004-0000-0800-000092000000}"/>
    <hyperlink ref="N11" r:id="rId148" xr:uid="{00000000-0004-0000-0800-000093000000}"/>
    <hyperlink ref="N158" r:id="rId149" xr:uid="{00000000-0004-0000-0800-000094000000}"/>
    <hyperlink ref="N60" r:id="rId150" xr:uid="{00000000-0004-0000-0800-000095000000}"/>
    <hyperlink ref="N96" r:id="rId151" xr:uid="{00000000-0004-0000-0800-000096000000}"/>
    <hyperlink ref="N12" r:id="rId152" xr:uid="{00000000-0004-0000-0800-000097000000}"/>
    <hyperlink ref="N97" r:id="rId153" xr:uid="{00000000-0004-0000-0800-000098000000}"/>
    <hyperlink ref="N33" r:id="rId154" xr:uid="{00000000-0004-0000-0800-000099000000}"/>
    <hyperlink ref="N130" r:id="rId155" xr:uid="{00000000-0004-0000-0800-00009A000000}"/>
    <hyperlink ref="N98" r:id="rId156" xr:uid="{00000000-0004-0000-0800-00009B000000}"/>
    <hyperlink ref="N73" r:id="rId157" xr:uid="{00000000-0004-0000-0800-00009C000000}"/>
    <hyperlink ref="N99" r:id="rId158" xr:uid="{00000000-0004-0000-0800-00009D000000}"/>
    <hyperlink ref="N100" r:id="rId159" xr:uid="{00000000-0004-0000-0800-00009E000000}"/>
    <hyperlink ref="N63" r:id="rId160" xr:uid="{00000000-0004-0000-0800-00009F000000}"/>
    <hyperlink ref="N101" r:id="rId161" xr:uid="{00000000-0004-0000-0800-0000A0000000}"/>
    <hyperlink ref="N102" r:id="rId162" xr:uid="{00000000-0004-0000-0800-0000A1000000}"/>
    <hyperlink ref="N34" r:id="rId163" xr:uid="{00000000-0004-0000-0800-0000A2000000}"/>
  </hyperlinks>
  <pageMargins left="0.7" right="0.7" top="0.75" bottom="0.75" header="0.3" footer="0.3"/>
  <pageSetup paperSize="9" orientation="portrait" r:id="rId164"/>
  <tableParts count="1">
    <tablePart r:id="rId16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2010年(200筆200冊)</vt:lpstr>
      <vt:lpstr>2011年(707筆707冊)</vt:lpstr>
      <vt:lpstr>2014年(156筆156冊)+增購9筆</vt:lpstr>
      <vt:lpstr>2015年(163冊)+增購43冊</vt:lpstr>
      <vt:lpstr>2016年(260冊)+增購48冊</vt:lpstr>
      <vt:lpstr>2017年(150冊)</vt:lpstr>
      <vt:lpstr>2017年(150冊)+增購52冊</vt:lpstr>
      <vt:lpstr>2018年(184冊)+32冊</vt:lpstr>
      <vt:lpstr>2019年(163筆)</vt:lpstr>
      <vt:lpstr>2020年(322筆)</vt:lpstr>
      <vt:lpstr>2021年(112+7冊)</vt:lpstr>
      <vt:lpstr>2022年(111冊)</vt:lpstr>
      <vt:lpstr>2023年(236冊)</vt:lpstr>
      <vt:lpstr>2024年(145冊)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2014-12-15T01:35:27Z</dcterms:created>
  <dcterms:modified xsi:type="dcterms:W3CDTF">2024-10-22T04:30:23Z</dcterms:modified>
</cp:coreProperties>
</file>